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OIS\Projecten\lopende Projecten\20006 Armoedemonitor 2019\rapportage of eindproduct\klussen\(U)PC regeling en coronalaptops\"/>
    </mc:Choice>
  </mc:AlternateContent>
  <bookViews>
    <workbookView xWindow="480" yWindow="75" windowWidth="8715" windowHeight="2025" tabRatio="858" firstSheet="4" activeTab="5"/>
  </bookViews>
  <sheets>
    <sheet name="Definities en bronnen" sheetId="13" r:id="rId1"/>
    <sheet name="PO coronalaptops en UPC" sheetId="6" r:id="rId2"/>
    <sheet name="VO coronalaptops en PC regeling" sheetId="7" r:id="rId3"/>
    <sheet name="Figuur PO-UPC aantallen" sheetId="11" r:id="rId4"/>
    <sheet name="Figuur PO-UPC bereik" sheetId="12" r:id="rId5"/>
    <sheet name="Fig PO-UPCbereik+grote gezinnen" sheetId="18" r:id="rId6"/>
    <sheet name="Figuur VO-PC aantallen" sheetId="14" r:id="rId7"/>
    <sheet name="Figuur VO-PC bereik" sheetId="15" r:id="rId8"/>
    <sheet name="Fig VO-PCbereik+grote gezinnen" sheetId="20" r:id="rId9"/>
    <sheet name="data voor figuren" sheetId="10" r:id="rId10"/>
  </sheets>
  <calcPr calcId="162913"/>
</workbook>
</file>

<file path=xl/calcChain.xml><?xml version="1.0" encoding="utf-8"?>
<calcChain xmlns="http://schemas.openxmlformats.org/spreadsheetml/2006/main">
  <c r="J125" i="7" l="1"/>
  <c r="J125" i="6"/>
  <c r="E111" i="7" l="1"/>
  <c r="F111" i="7"/>
  <c r="D111" i="7"/>
  <c r="F106" i="7"/>
  <c r="E106" i="7"/>
  <c r="D106" i="7"/>
  <c r="D121" i="7" l="1"/>
  <c r="E121" i="7"/>
  <c r="F121" i="7"/>
  <c r="D116" i="7"/>
  <c r="E116" i="7"/>
  <c r="F116" i="7"/>
  <c r="D114" i="7"/>
  <c r="E114" i="7"/>
  <c r="F114" i="7"/>
  <c r="D98" i="7"/>
  <c r="E98" i="7"/>
  <c r="F98" i="7"/>
  <c r="D93" i="7"/>
  <c r="E93" i="7"/>
  <c r="F93" i="7"/>
  <c r="D88" i="7"/>
  <c r="E88" i="7"/>
  <c r="F88" i="7"/>
  <c r="D83" i="7"/>
  <c r="E83" i="7"/>
  <c r="F83" i="7"/>
  <c r="D79" i="7"/>
  <c r="E79" i="7"/>
  <c r="F79" i="7"/>
  <c r="D74" i="7"/>
  <c r="E74" i="7"/>
  <c r="F74" i="7"/>
  <c r="D67" i="7"/>
  <c r="E67" i="7"/>
  <c r="F67" i="7"/>
  <c r="D62" i="7"/>
  <c r="E62" i="7"/>
  <c r="F62" i="7"/>
  <c r="D55" i="7"/>
  <c r="E55" i="7"/>
  <c r="F55" i="7"/>
  <c r="D50" i="7"/>
  <c r="E50" i="7"/>
  <c r="F50" i="7"/>
  <c r="D47" i="7"/>
  <c r="E47" i="7"/>
  <c r="F47" i="7"/>
  <c r="D42" i="7"/>
  <c r="E42" i="7"/>
  <c r="F42" i="7"/>
  <c r="D36" i="7"/>
  <c r="E36" i="7"/>
  <c r="F36" i="7"/>
  <c r="D24" i="7"/>
  <c r="E24" i="7"/>
  <c r="F24" i="7"/>
  <c r="D19" i="7"/>
  <c r="E19" i="7"/>
  <c r="F19" i="7"/>
  <c r="D13" i="7"/>
  <c r="E13" i="7"/>
  <c r="F13" i="7"/>
  <c r="D7" i="7"/>
  <c r="E7" i="7"/>
  <c r="F7" i="7"/>
  <c r="D125" i="6"/>
  <c r="E125" i="6"/>
  <c r="D121" i="6"/>
  <c r="E121" i="6"/>
  <c r="F121" i="6"/>
  <c r="D116" i="6"/>
  <c r="E116" i="6"/>
  <c r="F116" i="6"/>
  <c r="D114" i="6"/>
  <c r="E114" i="6"/>
  <c r="F114" i="6"/>
  <c r="D111" i="6"/>
  <c r="E111" i="6"/>
  <c r="F111" i="6"/>
  <c r="D106" i="6"/>
  <c r="E106" i="6"/>
  <c r="F106" i="6"/>
  <c r="D98" i="6"/>
  <c r="E98" i="6"/>
  <c r="F98" i="6"/>
  <c r="D93" i="6"/>
  <c r="E93" i="6"/>
  <c r="F93" i="6"/>
  <c r="D88" i="6"/>
  <c r="E88" i="6"/>
  <c r="F88" i="6"/>
  <c r="D83" i="6"/>
  <c r="E83" i="6"/>
  <c r="F83" i="6"/>
  <c r="D79" i="6"/>
  <c r="E79" i="6"/>
  <c r="F79" i="6"/>
  <c r="D74" i="6"/>
  <c r="E74" i="6"/>
  <c r="F74" i="6"/>
  <c r="D67" i="6"/>
  <c r="E67" i="6"/>
  <c r="F67" i="6"/>
  <c r="D62" i="6"/>
  <c r="E62" i="6"/>
  <c r="F62" i="6"/>
  <c r="D55" i="6"/>
  <c r="E55" i="6"/>
  <c r="F55" i="6"/>
  <c r="D50" i="6"/>
  <c r="E50" i="6"/>
  <c r="F50" i="6"/>
  <c r="D47" i="6"/>
  <c r="E47" i="6"/>
  <c r="F47" i="6"/>
  <c r="D42" i="6"/>
  <c r="E42" i="6"/>
  <c r="F42" i="6"/>
  <c r="D36" i="6"/>
  <c r="E36" i="6"/>
  <c r="F36" i="6"/>
  <c r="D24" i="6"/>
  <c r="E24" i="6"/>
  <c r="F24" i="6"/>
  <c r="D19" i="6"/>
  <c r="E19" i="6"/>
  <c r="F19" i="6"/>
  <c r="D13" i="6"/>
  <c r="E13" i="6"/>
  <c r="F13" i="6"/>
  <c r="D7" i="6"/>
  <c r="E7" i="6"/>
  <c r="F7" i="6"/>
  <c r="K74" i="10" l="1"/>
  <c r="K75" i="10"/>
  <c r="K76" i="10"/>
  <c r="K77" i="10"/>
  <c r="K78" i="10"/>
  <c r="K79" i="10"/>
  <c r="J73" i="10"/>
  <c r="J72" i="10"/>
  <c r="J71" i="10"/>
  <c r="J70" i="10"/>
  <c r="J69" i="10"/>
  <c r="J68" i="10"/>
  <c r="J67" i="10"/>
  <c r="J66" i="10"/>
  <c r="J65" i="10"/>
  <c r="J64" i="10"/>
  <c r="J63" i="10"/>
  <c r="I50" i="10"/>
  <c r="I51" i="10"/>
  <c r="I52" i="10"/>
  <c r="I53" i="10"/>
  <c r="I54" i="10"/>
  <c r="I55" i="10"/>
  <c r="I56" i="10"/>
  <c r="I57" i="10"/>
  <c r="I58" i="10"/>
  <c r="I59" i="10"/>
  <c r="I60" i="10"/>
  <c r="I61" i="10"/>
  <c r="I62" i="10"/>
  <c r="H37" i="10"/>
  <c r="H38" i="10"/>
  <c r="H39" i="10"/>
  <c r="H40" i="10"/>
  <c r="H41" i="10"/>
  <c r="H42" i="10"/>
  <c r="H43" i="10"/>
  <c r="H44" i="10"/>
  <c r="H45" i="10"/>
  <c r="H46" i="10"/>
  <c r="H47" i="10"/>
  <c r="H48" i="10"/>
  <c r="H49" i="10"/>
  <c r="G25" i="10"/>
  <c r="G26" i="10"/>
  <c r="G27" i="10"/>
  <c r="G28" i="10"/>
  <c r="G29" i="10"/>
  <c r="G30" i="10"/>
  <c r="G31" i="10"/>
  <c r="G32" i="10"/>
  <c r="G33" i="10"/>
  <c r="G34" i="10"/>
  <c r="G35" i="10"/>
  <c r="G36" i="10"/>
  <c r="F10" i="10"/>
  <c r="F11" i="10"/>
  <c r="F12" i="10"/>
  <c r="F13" i="10"/>
  <c r="F14" i="10"/>
  <c r="F15" i="10"/>
  <c r="F16" i="10"/>
  <c r="F17" i="10"/>
  <c r="F18" i="10"/>
  <c r="F19" i="10"/>
  <c r="F20" i="10"/>
  <c r="F21" i="10"/>
  <c r="F22" i="10"/>
  <c r="F23" i="10"/>
  <c r="F24" i="10"/>
  <c r="E4" i="10"/>
  <c r="E5" i="10"/>
  <c r="E6" i="10"/>
  <c r="E7" i="10"/>
  <c r="E8" i="10"/>
  <c r="E9" i="10"/>
  <c r="E3" i="10"/>
</calcChain>
</file>

<file path=xl/sharedStrings.xml><?xml version="1.0" encoding="utf-8"?>
<sst xmlns="http://schemas.openxmlformats.org/spreadsheetml/2006/main" count="1616" uniqueCount="213">
  <si>
    <t>A00 Burgwallen-Oude Zijde</t>
  </si>
  <si>
    <t>A01 Burgwallen-Nieuwe Zijde</t>
  </si>
  <si>
    <t>A02 Grachtengordel-West</t>
  </si>
  <si>
    <t>A04 Nieuwmarkt/Lastage</t>
  </si>
  <si>
    <t>A05 Haarlemmerbuurt</t>
  </si>
  <si>
    <t>A06 Jordaan</t>
  </si>
  <si>
    <t>A07 De Weteringschans</t>
  </si>
  <si>
    <t>A08 Weesperbuurt/Plantage</t>
  </si>
  <si>
    <t>A09 Oostelijke Eilanden/Kadijken</t>
  </si>
  <si>
    <t>E13 Spaarndammer- en Zeeheldenbuurt</t>
  </si>
  <si>
    <t>E14 Staatsliedenbuurt</t>
  </si>
  <si>
    <t>E15 Centrale Markt</t>
  </si>
  <si>
    <t>E16 Frederik Hendrikbuurt</t>
  </si>
  <si>
    <t>E17 Da Costabuurt</t>
  </si>
  <si>
    <t>E18 Kinkerbuurt</t>
  </si>
  <si>
    <t>E19 Van Lennepbuurt</t>
  </si>
  <si>
    <t>E20 Helmersbuurt</t>
  </si>
  <si>
    <t>E21 Overtoomse Sluis</t>
  </si>
  <si>
    <t>E37 Landlust</t>
  </si>
  <si>
    <t>E38 Erasmuspark</t>
  </si>
  <si>
    <t>E39 De Kolenkit</t>
  </si>
  <si>
    <t>E40 Geuzenbuurt</t>
  </si>
  <si>
    <t>E41 Van Galenbuurt</t>
  </si>
  <si>
    <t>E42 Hoofdweg e.o.</t>
  </si>
  <si>
    <t>E43 Westindische Buurt</t>
  </si>
  <si>
    <t>E75 Chassébuurt</t>
  </si>
  <si>
    <t>F76 Slotermeer-Noordoost</t>
  </si>
  <si>
    <t>F77 Slotermeer-Zuidwest</t>
  </si>
  <si>
    <t>F78 Geuzenveld</t>
  </si>
  <si>
    <t>F79 Eendracht</t>
  </si>
  <si>
    <t>F81 Osdorp-Oost</t>
  </si>
  <si>
    <t>F82 Osdorp-Midden</t>
  </si>
  <si>
    <t>F83 De Punt</t>
  </si>
  <si>
    <t>F84 Middelveldsche Akerpolder</t>
  </si>
  <si>
    <t>F86 Overtoomse Veld</t>
  </si>
  <si>
    <t>F87 Westlandgracht</t>
  </si>
  <si>
    <t>K24 Oude Pijp</t>
  </si>
  <si>
    <t>K25 Nieuwe Pijp</t>
  </si>
  <si>
    <t>K44 Hoofddorppleinbuurt</t>
  </si>
  <si>
    <t>K45 Schinkelbuurt</t>
  </si>
  <si>
    <t>K46 Willemspark</t>
  </si>
  <si>
    <t>K47 Museumkwartier</t>
  </si>
  <si>
    <t>K48 Stadionbuurt</t>
  </si>
  <si>
    <t>K52 Scheldebuurt</t>
  </si>
  <si>
    <t>K53 IJselbuurt</t>
  </si>
  <si>
    <t>K54 Rijnbuurt</t>
  </si>
  <si>
    <t>K90 Buitenveldert-West</t>
  </si>
  <si>
    <t>K91 Buitenveldert-Oost</t>
  </si>
  <si>
    <t>M27 Weesperzijde</t>
  </si>
  <si>
    <t>M28 Oosterparkbuurt</t>
  </si>
  <si>
    <t>M29 Dapperbuurt</t>
  </si>
  <si>
    <t>M30 Transvaalbuurt</t>
  </si>
  <si>
    <t>M33 Oostelijk Havengebied</t>
  </si>
  <si>
    <t>M55 Frankendael</t>
  </si>
  <si>
    <t>M56 Middenmeer</t>
  </si>
  <si>
    <t>M57 Betondorp</t>
  </si>
  <si>
    <t>N60 Volewijck</t>
  </si>
  <si>
    <t>N61 IJplein/Vogelbuurt</t>
  </si>
  <si>
    <t>N62 Tuindorp Nieuwendam</t>
  </si>
  <si>
    <t>N63 Tuindorp Buiksloot</t>
  </si>
  <si>
    <t>N65 Tuindorp Oostzaan</t>
  </si>
  <si>
    <t>N66 Oostzanerwerf</t>
  </si>
  <si>
    <t>N67 Kadoelen</t>
  </si>
  <si>
    <t>N68 Waterlandpleinbuurt</t>
  </si>
  <si>
    <t>N69 Buikslotermeer</t>
  </si>
  <si>
    <t>N70 Banne Buiksloot</t>
  </si>
  <si>
    <t>N74 Elzenhagen</t>
  </si>
  <si>
    <t>T95 Nellestein</t>
  </si>
  <si>
    <t>T96 Holendrecht/Reigersbos</t>
  </si>
  <si>
    <t>T97 Gein</t>
  </si>
  <si>
    <t>T98 Driemond</t>
  </si>
  <si>
    <t>E22 Vondelbuurt</t>
  </si>
  <si>
    <t>F11 Bedrijventerrein Sloterdijk</t>
  </si>
  <si>
    <t>M58 Omval/Overamstel</t>
  </si>
  <si>
    <t>Z99 buiten beschouwing</t>
  </si>
  <si>
    <t>B10 Westelijk Havengebied</t>
  </si>
  <si>
    <t>F80 Lutkemeer/Ookmeer</t>
  </si>
  <si>
    <t>K49 Apollobuurt</t>
  </si>
  <si>
    <t>A03 Grachtengordel-Zuid</t>
  </si>
  <si>
    <t>E12 Houthavens</t>
  </si>
  <si>
    <t>K23 Zuidas</t>
  </si>
  <si>
    <t>M34 Zeeburgereiland/Nieuwe diep</t>
  </si>
  <si>
    <t>N73 Waterland</t>
  </si>
  <si>
    <t>E36 Sloterdijk</t>
  </si>
  <si>
    <t>K59 Prinses Irenebuurt e.o.</t>
  </si>
  <si>
    <t>M50 IJburg-Oost</t>
  </si>
  <si>
    <t>N64 Nieuwendammerdijk/Buiksloterdijk</t>
  </si>
  <si>
    <t>N72 Noordelijke IJ-oevers-Oost</t>
  </si>
  <si>
    <t>T92 Amstel III/Bullewijk</t>
  </si>
  <si>
    <t>onbekend</t>
  </si>
  <si>
    <t>wijk</t>
  </si>
  <si>
    <t>A</t>
  </si>
  <si>
    <t>B</t>
  </si>
  <si>
    <t>E</t>
  </si>
  <si>
    <t>F</t>
  </si>
  <si>
    <t>F85 Slotervaart Noord</t>
  </si>
  <si>
    <t>F88 Sloter/Riekerpolder</t>
  </si>
  <si>
    <t>F89 Slotervaart Zuid</t>
  </si>
  <si>
    <t>K</t>
  </si>
  <si>
    <t>K26 Zuid Pijp</t>
  </si>
  <si>
    <t>M</t>
  </si>
  <si>
    <t>M31 Indische Buurt West</t>
  </si>
  <si>
    <t>M32 Indische Buurt Oost</t>
  </si>
  <si>
    <t>M35 IJburg West</t>
  </si>
  <si>
    <t>M51 IJburg Zuid</t>
  </si>
  <si>
    <t>N</t>
  </si>
  <si>
    <t>N71 Noordelijke IJ-oevers Oost</t>
  </si>
  <si>
    <t>T</t>
  </si>
  <si>
    <t>T93 Bijlmer Centrum (D,F,H)</t>
  </si>
  <si>
    <t>T94 Bijlmer Oost (E,G,K)</t>
  </si>
  <si>
    <t>Z</t>
  </si>
  <si>
    <t>aantal aangevraagde Chromebooks (OJZ)</t>
  </si>
  <si>
    <t>aantal aangevraagde wifi hotspots (OJZ)</t>
  </si>
  <si>
    <t>bereikpercentage UPC regeling (WPI)</t>
  </si>
  <si>
    <t>n.v.t.</t>
  </si>
  <si>
    <t>-</t>
  </si>
  <si>
    <t>stadsdeel</t>
  </si>
  <si>
    <t>Centrum</t>
  </si>
  <si>
    <t>West</t>
  </si>
  <si>
    <t>Nieuw-West</t>
  </si>
  <si>
    <t>Zuid</t>
  </si>
  <si>
    <t>Oost</t>
  </si>
  <si>
    <t>Noord</t>
  </si>
  <si>
    <t>Zuidoost</t>
  </si>
  <si>
    <t>PO coronalaptops en bereik UPC regeling</t>
  </si>
  <si>
    <t xml:space="preserve">- </t>
  </si>
  <si>
    <t>N71 Noordelijke IJ-oevers West</t>
  </si>
  <si>
    <t>n.v.t</t>
  </si>
  <si>
    <t>huishoudens met UPC regeling (WPI) - 2017-2019</t>
  </si>
  <si>
    <t>aantal scholen</t>
  </si>
  <si>
    <t>totaal aangevraagde Chromebooks (OJZ)</t>
  </si>
  <si>
    <t>totaal aangevaagde wifi hotspots (OJZ)</t>
  </si>
  <si>
    <t>huishoudens met PC regeling (WPI) - 2015-2019</t>
  </si>
  <si>
    <t>bereikpercentage UPC regeling (WPI) - 2017-2019</t>
  </si>
  <si>
    <t>bereikpercentage PC regeling (WPI) - 2015-2019</t>
  </si>
  <si>
    <t>Westpoort</t>
  </si>
  <si>
    <t>VO coronalaptops en bereik PC regeling</t>
  </si>
  <si>
    <t>Aantal huishoudens in de wijk (gemeten op 1 januari 2019) dat in de periode 2017-2019 een voorlopige toekenning* van de UPC regeling (gratis laptop of tablet basisschool) heeft gekregen. Aantallen afgerond op tientallen. De UPC regeling bestaat sinds 2017.</t>
  </si>
  <si>
    <t xml:space="preserve">Aantal huishoudens in de wijk (gemeten op 1 januari 2019) dat in de periode 2015-2019 een voorlopige toekenning* van de PC regeling (gratis laptop of tablet middelbare school) heeft gekregen. Per kind wordt eens per vijf jaar een gratis laptop of tablet voor de middelbare school toegekend. Aantallen afgerond op tientallen. </t>
  </si>
  <si>
    <t>Bronnen</t>
  </si>
  <si>
    <t>Definities</t>
  </si>
  <si>
    <t>gebied</t>
  </si>
  <si>
    <t>DX01 Centrum-West</t>
  </si>
  <si>
    <t>DX03 Westerpark</t>
  </si>
  <si>
    <t>DX04 Bos en Lommer</t>
  </si>
  <si>
    <t>DX05 Oud-West, De Baarsjes</t>
  </si>
  <si>
    <t>DX06 Geuzenveld, Slotermeer, Sloterdijken</t>
  </si>
  <si>
    <t>DX07 Osdorp</t>
  </si>
  <si>
    <t>DX08 De Aker, Sloten en Nieuw-Sloten</t>
  </si>
  <si>
    <t>DX09 Slotervaart</t>
  </si>
  <si>
    <t>DX11 Buitenveldert, Zuidas</t>
  </si>
  <si>
    <t>DX12 De Pijp, Rivierenbuurt</t>
  </si>
  <si>
    <t>DX10 Oud-Zuid</t>
  </si>
  <si>
    <t>DX13 Oud-Oost</t>
  </si>
  <si>
    <t>DX14 Indische Buurt, Oostelijk Havengebied</t>
  </si>
  <si>
    <t>DX15 Watergraafsmeer</t>
  </si>
  <si>
    <t>DX16 Ijburg, Zeeburgereiland</t>
  </si>
  <si>
    <t>DX18 Oud-Noord</t>
  </si>
  <si>
    <t>DX22 Gaasperdam, Driemond</t>
  </si>
  <si>
    <t>DX21 Bijlmer-Oost</t>
  </si>
  <si>
    <t>DX20 Bijlmer-Centrum, Amstel III</t>
  </si>
  <si>
    <t>totaal Amsterdam</t>
  </si>
  <si>
    <t>DX17 Noord-West</t>
  </si>
  <si>
    <t>DX19 Noord-Oost</t>
  </si>
  <si>
    <t>DX02 Centrum-Oost</t>
  </si>
  <si>
    <t>M35 Ijburg West</t>
  </si>
  <si>
    <t>M50 Ijburg Oost</t>
  </si>
  <si>
    <t>N72 Noordelijke IJ-oevers Oost</t>
  </si>
  <si>
    <t>totaal Centrum-West (som vd wijken)</t>
  </si>
  <si>
    <t>totaal Centrum-Oost (som vd wijken)</t>
  </si>
  <si>
    <t>totaal Westerpark (som vd wijken)</t>
  </si>
  <si>
    <t>totaal Bos en Lommer (som vd wijken)</t>
  </si>
  <si>
    <t>totaal Oud-West, De Baarsjes (som vd wijken)</t>
  </si>
  <si>
    <t>totaal Geuzenveld, Slotermeer, Sloterdijken (som vd wijken)</t>
  </si>
  <si>
    <t>totaal Osdorp (som vd wijken)</t>
  </si>
  <si>
    <t>totaal De Aker, Sloten en Nieuw-Sloten (som vd wijken)</t>
  </si>
  <si>
    <t>totaal Slotervaart (som vd wijken)</t>
  </si>
  <si>
    <t>totaal Oud-Zuid (som vd wijken)</t>
  </si>
  <si>
    <t>totaal Buitenveldert, Zuidas (som vd wijken)</t>
  </si>
  <si>
    <t>totaal De Pijp, Rivierenbuurt (som vd wijken)</t>
  </si>
  <si>
    <t>totaal Oud-Oost (som vd wijken)</t>
  </si>
  <si>
    <t>totaal Indische Buurt, Oostelijk Havengebied (som vd wijken)</t>
  </si>
  <si>
    <t>totaal Watergraafsmeer (som vd wijken)</t>
  </si>
  <si>
    <t>totaal Ijburg, Zeeburgereiland (som vd wijken)</t>
  </si>
  <si>
    <t>totaal Noord-West (som vd wijken)</t>
  </si>
  <si>
    <t>totaal Oud-Noord (som vd wijken)</t>
  </si>
  <si>
    <t>totaal Noord-Oost (som vd wijken)</t>
  </si>
  <si>
    <t>totaal Bijlmer-Centrum, Amstel III (som vd wijken)</t>
  </si>
  <si>
    <t>totaal Bijlmer-Oost (som vd wijken)</t>
  </si>
  <si>
    <t>totaal Gaasperdam, Driemond (som vd wijken)</t>
  </si>
  <si>
    <t xml:space="preserve">totaal Centrum-Oost (som vd wijken) </t>
  </si>
  <si>
    <t>De gegevens over het aantal aangevraagde Chromebooks en wifi hotspots zijn afkomstig van OJZ. De gegevens voor PO en VO scholen zijn apart weergegeven. Gegevens voor (V)SO scholen zijn buiten beschouwing gelaten. De Chromebooks en wifi hotspots zijn uitgegeven per school; deze informatie bevat geen gegevens over waar de leerlingen wonen. De gegevens over de PC en UPC regeling zijn afkomstig van WPI. De gegevens zijn uitgeplitst op basis van de wijk waar huishoudens wonen en bevatten geen informatie over waar de kinderen in deze huishoudens naar school gaan. OIS ontvangt ten behoeve van de Armoedemonitor per voorziening bestanden met het aantal huishoudens dat de voorziening kreeg toegekend van WPI. De bestanden zijn gekoppeld aan het Integraal Inkomens- en Vermogensonderzoek (IIV) van het CBS om inkomensgegevens en achtergrondkenmerken enerzijds en gegevens over regelingen anderzijds te kunnen combineren en analyseren. Het bereik is het percentage toekenningen op de totale doelgroep van de betreffende regeling, ofwel: het aandeel huishoudens met recht op een voorziening dat deze voorziening toegekend heeft gekregen.</t>
  </si>
  <si>
    <t>bereikpercentage UPC regeling (WPI) - 2017-2019*</t>
  </si>
  <si>
    <t>*afgerond 10%/90%</t>
  </si>
  <si>
    <t>huishoudens UPC regeling (WPI) - 2017-2019</t>
  </si>
  <si>
    <t>PO coronalaptops en huishoudens UPC regeling</t>
  </si>
  <si>
    <t>VO coronalaptops en huishoudens PC regeling</t>
  </si>
  <si>
    <t>Aantal scholen  (bron: OJZ) in deze wijk (locatie scholen o.b.v. administratie DUO).</t>
  </si>
  <si>
    <t>Totaal aantal aangevraagde Chromebooks door scholen in de wijk tijdens coronaperiode (bron: OJZ).</t>
  </si>
  <si>
    <t>Totaal aantal aangevraagde wifi door scholen in de wijk tijdens coronaperiode (bron: OJZ).</t>
  </si>
  <si>
    <t>aantal huishoudens met 1 of meer kinderen van 4 t/m 17 jaar</t>
  </si>
  <si>
    <t>aantal huishoudens met 3 of meer kinderen van 4 t/m 17 jaar</t>
  </si>
  <si>
    <t>aandeel huishoudens met kinderen met 3 of meer kinderen van 4 t/m 17 jaar</t>
  </si>
  <si>
    <t>aantal huishoudens met 1 of meer kinderen van 4 t/m 17 jaar, aantal huishoudens met 3 of meer kinderen van 4 t/m 17 jaar, aandeel huishoudens met kinderen met 3 of meer kinderen van 4 t/m 17 jaar</t>
  </si>
  <si>
    <t>Percentage van de huishoudens met recht op de  de UPC regeling (gratis laptop of tablet basisschool) dat in de periode 2017-2019 een voorlopige toekenning* van deze regeling heeft ontvangen. Recht op de regeling wordt bepaald op basis van de huishoudgegevens in 2018. Gegevens zijn alleen beschikbaar voor wijken met tenminste 25 rechthebbende huishoudens en verdere celvulling van minimaal 10.** Percentages van 90% of hoger zijn afgekapt op 90%. De UPC regeling bestaat sinds 2017.</t>
  </si>
  <si>
    <t xml:space="preserve">*voorlopige toekenning wil zeggen dat is vastgesteld dat de aanvrager behoort tot de minima doelgroep die in aanmerking komt voor de UPC voorziening. Vervolgens dient de aanvrager nog aan een aantal aanvullende criteria te voldoen (waaronder deelname aan computercursus door het kind) voordat de laptop of tablet daadwerkelijk wordt toegekend.
**dit komt neer op minimaal 10 rechthebbende huishoudens met de voorziening en minimaal 10 rechthebbende huishoudens zonder de voorziening.
</t>
  </si>
  <si>
    <t>Percentage van de huishoudens met recht op de  de PC regeling (gratis laptop of tablet middelbare school) dat in de periode 2015-2019 een voorlopige toekenning* van deze regeling heeft ontvangen. Recht op de regeling wordt bepaald op basis van de huishoudgegevens in 2018. Gegevens zijn alleen beschikbaar voor wijken met tenminste 25 rechthebbende huishoudens en verdere celvulling van minimaal 10**. Percentages van 90% of hoger zijn afgekapt op 90%.</t>
  </si>
  <si>
    <t>PO coronalaptops en bereik UPC regeling + aantal huishoudens met &gt;3 kinderen 4 t/m 17 jaar</t>
  </si>
  <si>
    <t>VO coronalaptops en bereik PC regeling + aantal huishoudens met &gt;3 kinderen 4 t/m 17 jaar</t>
  </si>
  <si>
    <t>De gegevens over huishoudsamenstelling zijn afkomstig uit de BRP en gaan over het totale aantal huishoudens met kinderen van 4 t/m 17 jaar per wijk, ongeacht het recht op minimavoorzieningen van WPI. De peildatum is 1 juli 2020. De gegevens zijn alleen beschikbaar bij aantallen van 10 of hoger.</t>
  </si>
  <si>
    <t>aandeel huishoudens met kinderen met 3 of meer kinderen van 4 t/m 17 jaar (%)</t>
  </si>
  <si>
    <t>bereikpercentage UPC regeling (WPI) - 2017-2019* (%)</t>
  </si>
  <si>
    <t>bereikpercentage PC regeling (WPI) - 2015-2019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</si>
</sst>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1"/>
      <color theme="1"/>
      <name val="Calibri"/>
      <family val="2"/>
      <scheme val="minor"/>
    </font>
    <font>
      <sz val="9"/>
      <color theme="0"/>
      <name val="Calibri"/>
      <family val="2"/>
    </font>
    <font>
      <sz val="10"/>
      <name val="Arial"/>
      <family val="2"/>
    </font>
    <font>
      <sz val="9"/>
      <color indexed="8"/>
      <name val="Calibri"/>
      <family val="2"/>
    </font>
    <font>
      <sz val="9"/>
      <name val="Calibri"/>
      <family val="2"/>
    </font>
    <font>
      <b/>
      <sz val="11"/>
      <color theme="1"/>
      <name val="Calibri"/>
      <family val="2"/>
      <scheme val="minor"/>
    </font>
    <font>
      <b/>
      <sz val="9"/>
      <color indexed="8"/>
      <name val="Calibri"/>
      <family val="2"/>
    </font>
    <font>
      <i/>
      <sz val="9"/>
      <color indexed="8"/>
      <name val="Calibri"/>
      <family val="2"/>
    </font>
    <font>
      <sz val="10.5"/>
      <name val="Corbel"/>
      <family val="2"/>
    </font>
    <font>
      <b/>
      <sz val="11"/>
      <color indexed="8"/>
      <name val="Calibri"/>
      <family val="2"/>
    </font>
  </fonts>
  <fills count="8">
    <fill>
      <patternFill patternType="none"/>
    </fill>
    <fill>
      <patternFill patternType="gray125"/>
    </fill>
    <fill>
      <patternFill patternType="none">
        <bgColor rgb="FFFFFFFF"/>
      </patternFill>
    </fill>
    <fill>
      <patternFill patternType="solid">
        <fgColor theme="2"/>
        <bgColor indexed="64"/>
      </patternFill>
    </fill>
    <fill>
      <patternFill patternType="solid">
        <fgColor indexed="9"/>
        <bgColor indexed="9"/>
      </patternFill>
    </fill>
    <fill>
      <patternFill patternType="solid">
        <fgColor theme="0"/>
        <bgColor indexed="64"/>
      </patternFill>
    </fill>
    <fill>
      <patternFill patternType="solid">
        <fgColor theme="6"/>
        <bgColor indexed="64"/>
      </patternFill>
    </fill>
    <fill>
      <patternFill patternType="solid">
        <fgColor theme="6"/>
        <bgColor indexed="9"/>
      </patternFill>
    </fill>
  </fills>
  <borders count="3">
    <border>
      <left/>
      <right/>
      <top/>
      <bottom/>
      <diagonal/>
    </border>
    <border>
      <left/>
      <right/>
      <top/>
      <bottom/>
      <diagonal/>
    </border>
    <border>
      <left/>
      <right/>
      <top/>
      <bottom style="medium">
        <color rgb="FF00A0E6"/>
      </bottom>
      <diagonal/>
    </border>
  </borders>
  <cellStyleXfs count="153">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3"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3" fillId="2" borderId="1"/>
    <xf numFmtId="0" fontId="1" fillId="2" borderId="1"/>
    <xf numFmtId="0" fontId="1" fillId="2" borderId="1"/>
    <xf numFmtId="0" fontId="1" fillId="2" borderId="1"/>
  </cellStyleXfs>
  <cellXfs count="36">
    <xf numFmtId="0" fontId="0" fillId="0" borderId="0" xfId="0"/>
    <xf numFmtId="0" fontId="1" fillId="2" borderId="1" xfId="90"/>
    <xf numFmtId="0" fontId="1" fillId="2" borderId="1" xfId="90" applyAlignment="1">
      <alignment horizontal="center" wrapText="1"/>
    </xf>
    <xf numFmtId="0" fontId="4" fillId="4" borderId="1" xfId="91" applyNumberFormat="1" applyFont="1" applyFill="1" applyBorder="1" applyAlignment="1" applyProtection="1">
      <alignment horizontal="left" vertical="center"/>
    </xf>
    <xf numFmtId="0" fontId="4" fillId="4" borderId="1" xfId="91" applyNumberFormat="1" applyFont="1" applyFill="1" applyBorder="1" applyAlignment="1" applyProtection="1">
      <alignment horizontal="right" vertical="center"/>
    </xf>
    <xf numFmtId="0" fontId="1" fillId="2" borderId="1" xfId="90" applyAlignment="1">
      <alignment horizontal="right"/>
    </xf>
    <xf numFmtId="0" fontId="1" fillId="2" borderId="1" xfId="90" applyAlignment="1">
      <alignment horizontal="left"/>
    </xf>
    <xf numFmtId="0" fontId="2" fillId="3" borderId="0" xfId="0" applyFont="1" applyFill="1" applyAlignment="1" applyProtection="1">
      <alignment horizontal="left"/>
    </xf>
    <xf numFmtId="0" fontId="0" fillId="6" borderId="0" xfId="0" applyFill="1"/>
    <xf numFmtId="0" fontId="6" fillId="6" borderId="0" xfId="0" applyFont="1" applyFill="1"/>
    <xf numFmtId="1" fontId="0" fillId="0" borderId="0" xfId="0" applyNumberFormat="1"/>
    <xf numFmtId="0" fontId="0" fillId="2" borderId="1" xfId="90" quotePrefix="1" applyFont="1" applyAlignment="1">
      <alignment horizontal="left"/>
    </xf>
    <xf numFmtId="0" fontId="7" fillId="4" borderId="1" xfId="91" applyNumberFormat="1" applyFont="1" applyFill="1" applyBorder="1" applyAlignment="1" applyProtection="1">
      <alignment horizontal="left" vertical="center" wrapText="1"/>
    </xf>
    <xf numFmtId="0" fontId="4" fillId="4" borderId="1" xfId="91" applyNumberFormat="1" applyFont="1" applyFill="1" applyBorder="1" applyAlignment="1" applyProtection="1">
      <alignment horizontal="left" vertical="center" wrapText="1"/>
    </xf>
    <xf numFmtId="0" fontId="0" fillId="0" borderId="0" xfId="0" applyAlignment="1">
      <alignment wrapText="1"/>
    </xf>
    <xf numFmtId="0" fontId="8" fillId="4" borderId="1" xfId="91" applyNumberFormat="1" applyFont="1" applyFill="1" applyBorder="1" applyAlignment="1" applyProtection="1">
      <alignment horizontal="left" vertical="center" wrapText="1"/>
    </xf>
    <xf numFmtId="0" fontId="9" fillId="5" borderId="1" xfId="149" applyFont="1" applyFill="1" applyAlignment="1">
      <alignment vertical="center" wrapText="1"/>
    </xf>
    <xf numFmtId="0" fontId="10" fillId="4" borderId="1" xfId="91" applyNumberFormat="1" applyFont="1" applyFill="1" applyBorder="1" applyAlignment="1" applyProtection="1">
      <alignment horizontal="left" vertical="center" wrapText="1"/>
    </xf>
    <xf numFmtId="0" fontId="5" fillId="6" borderId="2" xfId="91" quotePrefix="1" applyNumberFormat="1" applyFont="1" applyFill="1" applyBorder="1" applyAlignment="1">
      <alignment vertical="center"/>
    </xf>
    <xf numFmtId="0" fontId="5" fillId="6" borderId="2" xfId="91" applyNumberFormat="1" applyFont="1" applyFill="1" applyBorder="1" applyAlignment="1">
      <alignment vertical="center"/>
    </xf>
    <xf numFmtId="3" fontId="5" fillId="6" borderId="2" xfId="91" applyNumberFormat="1" applyFont="1" applyFill="1" applyBorder="1" applyAlignment="1">
      <alignment horizontal="right" vertical="center"/>
    </xf>
    <xf numFmtId="0" fontId="5" fillId="6" borderId="2" xfId="91" applyNumberFormat="1" applyFont="1" applyFill="1" applyBorder="1" applyAlignment="1">
      <alignment horizontal="right" vertical="center"/>
    </xf>
    <xf numFmtId="0" fontId="1" fillId="6" borderId="1" xfId="90" applyFill="1"/>
    <xf numFmtId="0" fontId="4" fillId="7" borderId="1" xfId="91" applyNumberFormat="1" applyFont="1" applyFill="1" applyBorder="1" applyAlignment="1" applyProtection="1">
      <alignment horizontal="left" vertical="center"/>
    </xf>
    <xf numFmtId="0" fontId="4" fillId="7" borderId="1" xfId="91" applyNumberFormat="1" applyFont="1" applyFill="1" applyBorder="1" applyAlignment="1" applyProtection="1">
      <alignment horizontal="right" vertical="center"/>
    </xf>
    <xf numFmtId="3" fontId="5" fillId="6" borderId="2" xfId="91" applyNumberFormat="1" applyFont="1" applyFill="1" applyBorder="1" applyAlignment="1">
      <alignment vertical="center"/>
    </xf>
    <xf numFmtId="0" fontId="1" fillId="0" borderId="1" xfId="90" applyFill="1" applyAlignment="1">
      <alignment horizontal="right"/>
    </xf>
    <xf numFmtId="0" fontId="1" fillId="0" borderId="1" xfId="90" applyFill="1"/>
    <xf numFmtId="0" fontId="1" fillId="0" borderId="1" xfId="90" applyFill="1" applyAlignment="1">
      <alignment horizontal="center" wrapText="1"/>
    </xf>
    <xf numFmtId="0" fontId="0" fillId="0" borderId="0" xfId="0" applyFill="1"/>
    <xf numFmtId="164" fontId="4" fillId="4" borderId="1" xfId="91" applyNumberFormat="1" applyFont="1" applyFill="1" applyBorder="1" applyAlignment="1" applyProtection="1">
      <alignment horizontal="right" vertical="center"/>
    </xf>
    <xf numFmtId="164" fontId="4" fillId="7" borderId="1" xfId="91" applyNumberFormat="1" applyFont="1" applyFill="1" applyBorder="1" applyAlignment="1" applyProtection="1">
      <alignment horizontal="right" vertical="center"/>
    </xf>
    <xf numFmtId="0" fontId="2" fillId="3" borderId="0" xfId="0" applyFont="1" applyFill="1" applyAlignment="1" applyProtection="1">
      <alignment horizontal="right" wrapText="1"/>
    </xf>
    <xf numFmtId="0" fontId="4" fillId="0" borderId="1" xfId="91" applyNumberFormat="1" applyFont="1" applyFill="1" applyBorder="1" applyAlignment="1" applyProtection="1">
      <alignment horizontal="left" vertical="center" wrapText="1"/>
    </xf>
    <xf numFmtId="164" fontId="5" fillId="6" borderId="2" xfId="91" applyNumberFormat="1" applyFont="1" applyFill="1" applyBorder="1" applyAlignment="1">
      <alignment horizontal="right" vertical="center"/>
    </xf>
    <xf numFmtId="164" fontId="0" fillId="0" borderId="0" xfId="0" applyNumberFormat="1"/>
  </cellXfs>
  <cellStyles count="153">
    <cellStyle name="Standaard" xfId="0" builtinId="0"/>
    <cellStyle name="Standaard 2" xfId="90"/>
    <cellStyle name="Standaard 2 2" xfId="149"/>
    <cellStyle name="Standaard 3" xfId="92"/>
    <cellStyle name="Standaard 4" xfId="150"/>
    <cellStyle name="Standaard 5" xfId="151"/>
    <cellStyle name="Standaard 6" xfId="152"/>
    <cellStyle name="Standaard_2012_jaarboek_4210" xfId="91"/>
    <cellStyle name="style1598949836036" xfId="1"/>
    <cellStyle name="style1598949836036 2" xfId="93"/>
    <cellStyle name="style1598949836130" xfId="2"/>
    <cellStyle name="style1598949836130 2" xfId="94"/>
    <cellStyle name="style1598949836177" xfId="3"/>
    <cellStyle name="style1598949836177 2" xfId="95"/>
    <cellStyle name="style1598949836255" xfId="4"/>
    <cellStyle name="style1598949836255 2" xfId="96"/>
    <cellStyle name="style1598949836333" xfId="5"/>
    <cellStyle name="style1598949836333 2" xfId="97"/>
    <cellStyle name="style1598949836411" xfId="6"/>
    <cellStyle name="style1598949836411 2" xfId="98"/>
    <cellStyle name="style1598949836474" xfId="7"/>
    <cellStyle name="style1598949836474 2" xfId="99"/>
    <cellStyle name="style1598949836552" xfId="8"/>
    <cellStyle name="style1598949836552 2" xfId="100"/>
    <cellStyle name="style1598949836630" xfId="9"/>
    <cellStyle name="style1598949836630 2" xfId="101"/>
    <cellStyle name="style1598949836724" xfId="10"/>
    <cellStyle name="style1598949836724 2" xfId="102"/>
    <cellStyle name="style1598949836802" xfId="11"/>
    <cellStyle name="style1598949836802 2" xfId="103"/>
    <cellStyle name="style1598949836880" xfId="12"/>
    <cellStyle name="style1598949836880 2" xfId="104"/>
    <cellStyle name="style1598949836958" xfId="13"/>
    <cellStyle name="style1598949836958 2" xfId="105"/>
    <cellStyle name="style1598949837037" xfId="14"/>
    <cellStyle name="style1598949837037 2" xfId="106"/>
    <cellStyle name="style1598949837114" xfId="15"/>
    <cellStyle name="style1598949837114 2" xfId="107"/>
    <cellStyle name="style1598949837192" xfId="16"/>
    <cellStyle name="style1598949837192 2" xfId="108"/>
    <cellStyle name="style1598949837255" xfId="17"/>
    <cellStyle name="style1598949837255 2" xfId="109"/>
    <cellStyle name="style1598949837349" xfId="18"/>
    <cellStyle name="style1598949837349 2" xfId="110"/>
    <cellStyle name="style1598949837427" xfId="19"/>
    <cellStyle name="style1598949837427 2" xfId="111"/>
    <cellStyle name="style1598949837489" xfId="20"/>
    <cellStyle name="style1598949837489 2" xfId="112"/>
    <cellStyle name="style1598949837568" xfId="21"/>
    <cellStyle name="style1598949837568 2" xfId="113"/>
    <cellStyle name="style1598949837646" xfId="22"/>
    <cellStyle name="style1598949837646 2" xfId="114"/>
    <cellStyle name="style1598949837724" xfId="23"/>
    <cellStyle name="style1598949837724 2" xfId="115"/>
    <cellStyle name="style1598949837786" xfId="24"/>
    <cellStyle name="style1598949837786 2" xfId="116"/>
    <cellStyle name="style1598949837880" xfId="25"/>
    <cellStyle name="style1598949837880 2" xfId="117"/>
    <cellStyle name="style1598949837943" xfId="26"/>
    <cellStyle name="style1598949837943 2" xfId="118"/>
    <cellStyle name="style1598949838021" xfId="27"/>
    <cellStyle name="style1598949838021 2" xfId="119"/>
    <cellStyle name="style1598949838083" xfId="28"/>
    <cellStyle name="style1598949838083 2" xfId="120"/>
    <cellStyle name="style1598949838177" xfId="29"/>
    <cellStyle name="style1598949838177 2" xfId="121"/>
    <cellStyle name="style1598949838255" xfId="30"/>
    <cellStyle name="style1598949838255 2" xfId="122"/>
    <cellStyle name="style1598949838333" xfId="31"/>
    <cellStyle name="style1598949838333 2" xfId="123"/>
    <cellStyle name="style1598949838630" xfId="32"/>
    <cellStyle name="style1598949838630 2" xfId="124"/>
    <cellStyle name="style1598949838693" xfId="33"/>
    <cellStyle name="style1598949838693 2" xfId="125"/>
    <cellStyle name="style1598949838786" xfId="34"/>
    <cellStyle name="style1598949838786 2" xfId="126"/>
    <cellStyle name="style1598949838849" xfId="35"/>
    <cellStyle name="style1598949838849 2" xfId="127"/>
    <cellStyle name="style1598949838911" xfId="36"/>
    <cellStyle name="style1598949838911 2" xfId="128"/>
    <cellStyle name="style1598949838989" xfId="37"/>
    <cellStyle name="style1598949838989 2" xfId="129"/>
    <cellStyle name="style1598949839068" xfId="38"/>
    <cellStyle name="style1598949839068 2" xfId="130"/>
    <cellStyle name="style1598949839146" xfId="39"/>
    <cellStyle name="style1598949839146 2" xfId="131"/>
    <cellStyle name="style1598949839224" xfId="40"/>
    <cellStyle name="style1598949839224 2" xfId="132"/>
    <cellStyle name="style1598949839286" xfId="41"/>
    <cellStyle name="style1598949839286 2" xfId="133"/>
    <cellStyle name="style1598949839380" xfId="42"/>
    <cellStyle name="style1598949839380 2" xfId="134"/>
    <cellStyle name="style1598949839458" xfId="43"/>
    <cellStyle name="style1598949839458 2" xfId="135"/>
    <cellStyle name="style1598949839536" xfId="44"/>
    <cellStyle name="style1598949839536 2" xfId="136"/>
    <cellStyle name="style1598949839614" xfId="45"/>
    <cellStyle name="style1598949839614 2" xfId="137"/>
    <cellStyle name="style1598949839677" xfId="46"/>
    <cellStyle name="style1598949839677 2" xfId="138"/>
    <cellStyle name="style1598949839724" xfId="47"/>
    <cellStyle name="style1598949839724 2" xfId="139"/>
    <cellStyle name="style1598949839802" xfId="48"/>
    <cellStyle name="style1598949839802 2" xfId="140"/>
    <cellStyle name="style1598949839880" xfId="49"/>
    <cellStyle name="style1598949839880 2" xfId="141"/>
    <cellStyle name="style1598949839943" xfId="50"/>
    <cellStyle name="style1598949839943 2" xfId="142"/>
    <cellStyle name="style1598949840036" xfId="51"/>
    <cellStyle name="style1598949840036 2" xfId="143"/>
    <cellStyle name="style1598949840083" xfId="52"/>
    <cellStyle name="style1598949840083 2" xfId="144"/>
    <cellStyle name="style1598949840161" xfId="53"/>
    <cellStyle name="style1598949840161 2" xfId="145"/>
    <cellStyle name="style1598949840208" xfId="54"/>
    <cellStyle name="style1598949840208 2" xfId="146"/>
    <cellStyle name="style1598949840286" xfId="55"/>
    <cellStyle name="style1598949840286 2" xfId="147"/>
    <cellStyle name="style1598949840349" xfId="56"/>
    <cellStyle name="style1598949840349 2" xfId="148"/>
    <cellStyle name="style1598950581700" xfId="88"/>
    <cellStyle name="style1598950581778" xfId="89"/>
    <cellStyle name="style1598950582278" xfId="83"/>
    <cellStyle name="style1598950582451" xfId="84"/>
    <cellStyle name="style1598950583059" xfId="73"/>
    <cellStyle name="style1598950583137" xfId="78"/>
    <cellStyle name="style1598950583215" xfId="74"/>
    <cellStyle name="style1598950583293" xfId="79"/>
    <cellStyle name="style1598950583372" xfId="75"/>
    <cellStyle name="style1598950583590" xfId="80"/>
    <cellStyle name="style1598950583825" xfId="85"/>
    <cellStyle name="style1598950584356" xfId="57"/>
    <cellStyle name="style1598950584418" xfId="58"/>
    <cellStyle name="style1598950584481" xfId="62"/>
    <cellStyle name="style1598950584543" xfId="63"/>
    <cellStyle name="style1598950584637" xfId="68"/>
    <cellStyle name="style1598950584715" xfId="69"/>
    <cellStyle name="style1598950584794" xfId="59"/>
    <cellStyle name="style1598950584856" xfId="60"/>
    <cellStyle name="style1598950584934" xfId="61"/>
    <cellStyle name="style1598950585090" xfId="65"/>
    <cellStyle name="style1598950585169" xfId="64"/>
    <cellStyle name="style1598950585231" xfId="66"/>
    <cellStyle name="style1598950585294" xfId="67"/>
    <cellStyle name="style1598950585372" xfId="70"/>
    <cellStyle name="style1598950585434" xfId="71"/>
    <cellStyle name="style1598950585512" xfId="72"/>
    <cellStyle name="style1598950585606" xfId="76"/>
    <cellStyle name="style1598950585653" xfId="77"/>
    <cellStyle name="style1598950585716" xfId="81"/>
    <cellStyle name="style1598950585794" xfId="82"/>
    <cellStyle name="style1598950585887" xfId="86"/>
    <cellStyle name="style1598950585950" xfId="8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theme" Target="theme/theme1.xml"/><Relationship Id="rId5" Type="http://schemas.openxmlformats.org/officeDocument/2006/relationships/chartsheet" Target="chartsheets/sheet2.xml"/><Relationship Id="rId10" Type="http://schemas.openxmlformats.org/officeDocument/2006/relationships/worksheet" Target="worksheets/sheet4.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Laptops PO (2020) en UPC regeling (2017-2019),</a:t>
            </a:r>
            <a:r>
              <a:rPr lang="en-US" baseline="0"/>
              <a:t> per wijk</a:t>
            </a:r>
            <a:endParaRPr lang="en-US"/>
          </a:p>
        </c:rich>
      </c:tx>
      <c:overlay val="0"/>
    </c:title>
    <c:autoTitleDeleted val="0"/>
    <c:plotArea>
      <c:layout/>
      <c:scatterChart>
        <c:scatterStyle val="lineMarker"/>
        <c:varyColors val="0"/>
        <c:ser>
          <c:idx val="1"/>
          <c:order val="0"/>
          <c:tx>
            <c:strRef>
              <c:f>'data voor figuren'!$E$2</c:f>
              <c:strCache>
                <c:ptCount val="1"/>
                <c:pt idx="0">
                  <c:v>Centrum</c:v>
                </c:pt>
              </c:strCache>
            </c:strRef>
          </c:tx>
          <c:spPr>
            <a:ln w="28575">
              <a:noFill/>
            </a:ln>
          </c:spPr>
          <c:marker>
            <c:symbol val="diamond"/>
            <c:size val="7"/>
            <c:spPr>
              <a:solidFill>
                <a:srgbClr val="7030A0"/>
              </a:solidFill>
              <a:ln>
                <a:noFill/>
              </a:ln>
            </c:spPr>
          </c:marker>
          <c:xVal>
            <c:numRef>
              <c:f>'data voor figuren'!$C$3:$C$79</c:f>
              <c:numCache>
                <c:formatCode>0</c:formatCode>
                <c:ptCount val="77"/>
                <c:pt idx="0">
                  <c:v>0</c:v>
                </c:pt>
                <c:pt idx="1">
                  <c:v>20</c:v>
                </c:pt>
                <c:pt idx="2">
                  <c:v>40</c:v>
                </c:pt>
                <c:pt idx="3">
                  <c:v>30</c:v>
                </c:pt>
                <c:pt idx="4">
                  <c:v>10</c:v>
                </c:pt>
                <c:pt idx="5">
                  <c:v>10</c:v>
                </c:pt>
                <c:pt idx="6">
                  <c:v>60</c:v>
                </c:pt>
                <c:pt idx="7">
                  <c:v>0</c:v>
                </c:pt>
                <c:pt idx="8">
                  <c:v>90</c:v>
                </c:pt>
                <c:pt idx="9">
                  <c:v>60</c:v>
                </c:pt>
                <c:pt idx="10">
                  <c:v>10</c:v>
                </c:pt>
                <c:pt idx="11">
                  <c:v>30</c:v>
                </c:pt>
                <c:pt idx="12">
                  <c:v>50</c:v>
                </c:pt>
                <c:pt idx="13">
                  <c:v>10</c:v>
                </c:pt>
                <c:pt idx="14">
                  <c:v>180</c:v>
                </c:pt>
                <c:pt idx="15">
                  <c:v>40</c:v>
                </c:pt>
                <c:pt idx="16">
                  <c:v>150</c:v>
                </c:pt>
                <c:pt idx="17">
                  <c:v>30</c:v>
                </c:pt>
                <c:pt idx="18">
                  <c:v>70</c:v>
                </c:pt>
                <c:pt idx="19">
                  <c:v>90</c:v>
                </c:pt>
                <c:pt idx="20">
                  <c:v>20</c:v>
                </c:pt>
                <c:pt idx="21">
                  <c:v>70</c:v>
                </c:pt>
                <c:pt idx="22">
                  <c:v>150</c:v>
                </c:pt>
                <c:pt idx="23">
                  <c:v>250</c:v>
                </c:pt>
                <c:pt idx="24">
                  <c:v>190</c:v>
                </c:pt>
                <c:pt idx="25">
                  <c:v>160</c:v>
                </c:pt>
                <c:pt idx="26">
                  <c:v>200</c:v>
                </c:pt>
                <c:pt idx="27">
                  <c:v>40</c:v>
                </c:pt>
                <c:pt idx="28">
                  <c:v>50</c:v>
                </c:pt>
                <c:pt idx="29">
                  <c:v>90</c:v>
                </c:pt>
                <c:pt idx="30">
                  <c:v>170</c:v>
                </c:pt>
                <c:pt idx="31">
                  <c:v>70</c:v>
                </c:pt>
                <c:pt idx="32">
                  <c:v>20</c:v>
                </c:pt>
                <c:pt idx="33">
                  <c:v>140</c:v>
                </c:pt>
                <c:pt idx="34">
                  <c:v>0</c:v>
                </c:pt>
                <c:pt idx="35">
                  <c:v>30</c:v>
                </c:pt>
                <c:pt idx="36">
                  <c:v>30</c:v>
                </c:pt>
                <c:pt idx="37">
                  <c:v>80</c:v>
                </c:pt>
                <c:pt idx="38">
                  <c:v>20</c:v>
                </c:pt>
                <c:pt idx="39">
                  <c:v>10</c:v>
                </c:pt>
                <c:pt idx="40">
                  <c:v>10</c:v>
                </c:pt>
                <c:pt idx="41">
                  <c:v>60</c:v>
                </c:pt>
                <c:pt idx="42">
                  <c:v>0</c:v>
                </c:pt>
                <c:pt idx="43">
                  <c:v>30</c:v>
                </c:pt>
                <c:pt idx="44">
                  <c:v>40</c:v>
                </c:pt>
                <c:pt idx="45">
                  <c:v>40</c:v>
                </c:pt>
                <c:pt idx="46">
                  <c:v>30</c:v>
                </c:pt>
                <c:pt idx="47">
                  <c:v>20</c:v>
                </c:pt>
                <c:pt idx="48">
                  <c:v>70</c:v>
                </c:pt>
                <c:pt idx="49">
                  <c:v>70</c:v>
                </c:pt>
                <c:pt idx="50">
                  <c:v>100</c:v>
                </c:pt>
                <c:pt idx="51">
                  <c:v>110</c:v>
                </c:pt>
                <c:pt idx="52">
                  <c:v>150</c:v>
                </c:pt>
                <c:pt idx="53">
                  <c:v>90</c:v>
                </c:pt>
                <c:pt idx="54">
                  <c:v>10</c:v>
                </c:pt>
                <c:pt idx="55">
                  <c:v>140</c:v>
                </c:pt>
                <c:pt idx="56">
                  <c:v>90</c:v>
                </c:pt>
                <c:pt idx="57">
                  <c:v>40</c:v>
                </c:pt>
                <c:pt idx="58">
                  <c:v>20</c:v>
                </c:pt>
                <c:pt idx="59">
                  <c:v>0</c:v>
                </c:pt>
                <c:pt idx="60">
                  <c:v>160</c:v>
                </c:pt>
                <c:pt idx="61">
                  <c:v>120</c:v>
                </c:pt>
                <c:pt idx="62">
                  <c:v>100</c:v>
                </c:pt>
                <c:pt idx="63">
                  <c:v>110</c:v>
                </c:pt>
                <c:pt idx="64">
                  <c:v>10</c:v>
                </c:pt>
                <c:pt idx="65">
                  <c:v>230</c:v>
                </c:pt>
                <c:pt idx="66">
                  <c:v>160</c:v>
                </c:pt>
                <c:pt idx="67">
                  <c:v>220</c:v>
                </c:pt>
                <c:pt idx="68">
                  <c:v>10</c:v>
                </c:pt>
                <c:pt idx="69">
                  <c:v>0</c:v>
                </c:pt>
                <c:pt idx="70">
                  <c:v>0</c:v>
                </c:pt>
                <c:pt idx="71">
                  <c:v>430</c:v>
                </c:pt>
                <c:pt idx="72">
                  <c:v>410</c:v>
                </c:pt>
                <c:pt idx="73">
                  <c:v>20</c:v>
                </c:pt>
                <c:pt idx="74">
                  <c:v>370</c:v>
                </c:pt>
                <c:pt idx="75">
                  <c:v>130</c:v>
                </c:pt>
                <c:pt idx="76">
                  <c:v>10</c:v>
                </c:pt>
              </c:numCache>
            </c:numRef>
          </c:xVal>
          <c:yVal>
            <c:numRef>
              <c:f>'data voor figuren'!$E$3:$E$79</c:f>
              <c:numCache>
                <c:formatCode>General</c:formatCode>
                <c:ptCount val="77"/>
                <c:pt idx="0">
                  <c:v>0</c:v>
                </c:pt>
                <c:pt idx="1">
                  <c:v>0</c:v>
                </c:pt>
                <c:pt idx="2">
                  <c:v>60</c:v>
                </c:pt>
                <c:pt idx="3">
                  <c:v>0</c:v>
                </c:pt>
                <c:pt idx="4">
                  <c:v>0</c:v>
                </c:pt>
                <c:pt idx="5">
                  <c:v>0</c:v>
                </c:pt>
                <c:pt idx="6">
                  <c:v>0</c:v>
                </c:pt>
              </c:numCache>
            </c:numRef>
          </c:yVal>
          <c:smooth val="0"/>
          <c:extLst>
            <c:ext xmlns:c16="http://schemas.microsoft.com/office/drawing/2014/chart" uri="{C3380CC4-5D6E-409C-BE32-E72D297353CC}">
              <c16:uniqueId val="{00000000-943D-40DE-905D-CB7BB7DB8203}"/>
            </c:ext>
          </c:extLst>
        </c:ser>
        <c:ser>
          <c:idx val="2"/>
          <c:order val="1"/>
          <c:tx>
            <c:strRef>
              <c:f>'data voor figuren'!$F$2</c:f>
              <c:strCache>
                <c:ptCount val="1"/>
                <c:pt idx="0">
                  <c:v>West</c:v>
                </c:pt>
              </c:strCache>
            </c:strRef>
          </c:tx>
          <c:spPr>
            <a:ln w="28575">
              <a:noFill/>
            </a:ln>
          </c:spPr>
          <c:marker>
            <c:symbol val="diamond"/>
            <c:size val="7"/>
            <c:spPr>
              <a:solidFill>
                <a:schemeClr val="tx2"/>
              </a:solidFill>
              <a:ln>
                <a:noFill/>
              </a:ln>
            </c:spPr>
          </c:marker>
          <c:xVal>
            <c:numRef>
              <c:f>'data voor figuren'!$C$3:$C$79</c:f>
              <c:numCache>
                <c:formatCode>0</c:formatCode>
                <c:ptCount val="77"/>
                <c:pt idx="0">
                  <c:v>0</c:v>
                </c:pt>
                <c:pt idx="1">
                  <c:v>20</c:v>
                </c:pt>
                <c:pt idx="2">
                  <c:v>40</c:v>
                </c:pt>
                <c:pt idx="3">
                  <c:v>30</c:v>
                </c:pt>
                <c:pt idx="4">
                  <c:v>10</c:v>
                </c:pt>
                <c:pt idx="5">
                  <c:v>10</c:v>
                </c:pt>
                <c:pt idx="6">
                  <c:v>60</c:v>
                </c:pt>
                <c:pt idx="7">
                  <c:v>0</c:v>
                </c:pt>
                <c:pt idx="8">
                  <c:v>90</c:v>
                </c:pt>
                <c:pt idx="9">
                  <c:v>60</c:v>
                </c:pt>
                <c:pt idx="10">
                  <c:v>10</c:v>
                </c:pt>
                <c:pt idx="11">
                  <c:v>30</c:v>
                </c:pt>
                <c:pt idx="12">
                  <c:v>50</c:v>
                </c:pt>
                <c:pt idx="13">
                  <c:v>10</c:v>
                </c:pt>
                <c:pt idx="14">
                  <c:v>180</c:v>
                </c:pt>
                <c:pt idx="15">
                  <c:v>40</c:v>
                </c:pt>
                <c:pt idx="16">
                  <c:v>150</c:v>
                </c:pt>
                <c:pt idx="17">
                  <c:v>30</c:v>
                </c:pt>
                <c:pt idx="18">
                  <c:v>70</c:v>
                </c:pt>
                <c:pt idx="19">
                  <c:v>90</c:v>
                </c:pt>
                <c:pt idx="20">
                  <c:v>20</c:v>
                </c:pt>
                <c:pt idx="21">
                  <c:v>70</c:v>
                </c:pt>
                <c:pt idx="22">
                  <c:v>150</c:v>
                </c:pt>
                <c:pt idx="23">
                  <c:v>250</c:v>
                </c:pt>
                <c:pt idx="24">
                  <c:v>190</c:v>
                </c:pt>
                <c:pt idx="25">
                  <c:v>160</c:v>
                </c:pt>
                <c:pt idx="26">
                  <c:v>200</c:v>
                </c:pt>
                <c:pt idx="27">
                  <c:v>40</c:v>
                </c:pt>
                <c:pt idx="28">
                  <c:v>50</c:v>
                </c:pt>
                <c:pt idx="29">
                  <c:v>90</c:v>
                </c:pt>
                <c:pt idx="30">
                  <c:v>170</c:v>
                </c:pt>
                <c:pt idx="31">
                  <c:v>70</c:v>
                </c:pt>
                <c:pt idx="32">
                  <c:v>20</c:v>
                </c:pt>
                <c:pt idx="33">
                  <c:v>140</c:v>
                </c:pt>
                <c:pt idx="34">
                  <c:v>0</c:v>
                </c:pt>
                <c:pt idx="35">
                  <c:v>30</c:v>
                </c:pt>
                <c:pt idx="36">
                  <c:v>30</c:v>
                </c:pt>
                <c:pt idx="37">
                  <c:v>80</c:v>
                </c:pt>
                <c:pt idx="38">
                  <c:v>20</c:v>
                </c:pt>
                <c:pt idx="39">
                  <c:v>10</c:v>
                </c:pt>
                <c:pt idx="40">
                  <c:v>10</c:v>
                </c:pt>
                <c:pt idx="41">
                  <c:v>60</c:v>
                </c:pt>
                <c:pt idx="42">
                  <c:v>0</c:v>
                </c:pt>
                <c:pt idx="43">
                  <c:v>30</c:v>
                </c:pt>
                <c:pt idx="44">
                  <c:v>40</c:v>
                </c:pt>
                <c:pt idx="45">
                  <c:v>40</c:v>
                </c:pt>
                <c:pt idx="46">
                  <c:v>30</c:v>
                </c:pt>
                <c:pt idx="47">
                  <c:v>20</c:v>
                </c:pt>
                <c:pt idx="48">
                  <c:v>70</c:v>
                </c:pt>
                <c:pt idx="49">
                  <c:v>70</c:v>
                </c:pt>
                <c:pt idx="50">
                  <c:v>100</c:v>
                </c:pt>
                <c:pt idx="51">
                  <c:v>110</c:v>
                </c:pt>
                <c:pt idx="52">
                  <c:v>150</c:v>
                </c:pt>
                <c:pt idx="53">
                  <c:v>90</c:v>
                </c:pt>
                <c:pt idx="54">
                  <c:v>10</c:v>
                </c:pt>
                <c:pt idx="55">
                  <c:v>140</c:v>
                </c:pt>
                <c:pt idx="56">
                  <c:v>90</c:v>
                </c:pt>
                <c:pt idx="57">
                  <c:v>40</c:v>
                </c:pt>
                <c:pt idx="58">
                  <c:v>20</c:v>
                </c:pt>
                <c:pt idx="59">
                  <c:v>0</c:v>
                </c:pt>
                <c:pt idx="60">
                  <c:v>160</c:v>
                </c:pt>
                <c:pt idx="61">
                  <c:v>120</c:v>
                </c:pt>
                <c:pt idx="62">
                  <c:v>100</c:v>
                </c:pt>
                <c:pt idx="63">
                  <c:v>110</c:v>
                </c:pt>
                <c:pt idx="64">
                  <c:v>10</c:v>
                </c:pt>
                <c:pt idx="65">
                  <c:v>230</c:v>
                </c:pt>
                <c:pt idx="66">
                  <c:v>160</c:v>
                </c:pt>
                <c:pt idx="67">
                  <c:v>220</c:v>
                </c:pt>
                <c:pt idx="68">
                  <c:v>10</c:v>
                </c:pt>
                <c:pt idx="69">
                  <c:v>0</c:v>
                </c:pt>
                <c:pt idx="70">
                  <c:v>0</c:v>
                </c:pt>
                <c:pt idx="71">
                  <c:v>430</c:v>
                </c:pt>
                <c:pt idx="72">
                  <c:v>410</c:v>
                </c:pt>
                <c:pt idx="73">
                  <c:v>20</c:v>
                </c:pt>
                <c:pt idx="74">
                  <c:v>370</c:v>
                </c:pt>
                <c:pt idx="75">
                  <c:v>130</c:v>
                </c:pt>
                <c:pt idx="76">
                  <c:v>10</c:v>
                </c:pt>
              </c:numCache>
            </c:numRef>
          </c:xVal>
          <c:yVal>
            <c:numRef>
              <c:f>'data voor figuren'!$F$3:$F$79</c:f>
              <c:numCache>
                <c:formatCode>General</c:formatCode>
                <c:ptCount val="77"/>
                <c:pt idx="7">
                  <c:v>0</c:v>
                </c:pt>
                <c:pt idx="8">
                  <c:v>0</c:v>
                </c:pt>
                <c:pt idx="9">
                  <c:v>30</c:v>
                </c:pt>
                <c:pt idx="10">
                  <c:v>0</c:v>
                </c:pt>
                <c:pt idx="11">
                  <c:v>0</c:v>
                </c:pt>
                <c:pt idx="12">
                  <c:v>0</c:v>
                </c:pt>
                <c:pt idx="13">
                  <c:v>0</c:v>
                </c:pt>
                <c:pt idx="14">
                  <c:v>0</c:v>
                </c:pt>
                <c:pt idx="15">
                  <c:v>305</c:v>
                </c:pt>
                <c:pt idx="16">
                  <c:v>144</c:v>
                </c:pt>
                <c:pt idx="17">
                  <c:v>0</c:v>
                </c:pt>
                <c:pt idx="18">
                  <c:v>25</c:v>
                </c:pt>
                <c:pt idx="19">
                  <c:v>0</c:v>
                </c:pt>
                <c:pt idx="20">
                  <c:v>0</c:v>
                </c:pt>
                <c:pt idx="21">
                  <c:v>147</c:v>
                </c:pt>
              </c:numCache>
            </c:numRef>
          </c:yVal>
          <c:smooth val="0"/>
          <c:extLst>
            <c:ext xmlns:c16="http://schemas.microsoft.com/office/drawing/2014/chart" uri="{C3380CC4-5D6E-409C-BE32-E72D297353CC}">
              <c16:uniqueId val="{00000001-943D-40DE-905D-CB7BB7DB8203}"/>
            </c:ext>
          </c:extLst>
        </c:ser>
        <c:ser>
          <c:idx val="3"/>
          <c:order val="2"/>
          <c:tx>
            <c:strRef>
              <c:f>'data voor figuren'!$G$2</c:f>
              <c:strCache>
                <c:ptCount val="1"/>
                <c:pt idx="0">
                  <c:v>Nieuw-West</c:v>
                </c:pt>
              </c:strCache>
            </c:strRef>
          </c:tx>
          <c:spPr>
            <a:ln w="28575">
              <a:noFill/>
            </a:ln>
          </c:spPr>
          <c:marker>
            <c:symbol val="diamond"/>
            <c:size val="7"/>
            <c:spPr>
              <a:solidFill>
                <a:srgbClr val="FFC000"/>
              </a:solidFill>
              <a:ln>
                <a:noFill/>
              </a:ln>
            </c:spPr>
          </c:marker>
          <c:xVal>
            <c:numRef>
              <c:f>'data voor figuren'!$C$3:$C$79</c:f>
              <c:numCache>
                <c:formatCode>0</c:formatCode>
                <c:ptCount val="77"/>
                <c:pt idx="0">
                  <c:v>0</c:v>
                </c:pt>
                <c:pt idx="1">
                  <c:v>20</c:v>
                </c:pt>
                <c:pt idx="2">
                  <c:v>40</c:v>
                </c:pt>
                <c:pt idx="3">
                  <c:v>30</c:v>
                </c:pt>
                <c:pt idx="4">
                  <c:v>10</c:v>
                </c:pt>
                <c:pt idx="5">
                  <c:v>10</c:v>
                </c:pt>
                <c:pt idx="6">
                  <c:v>60</c:v>
                </c:pt>
                <c:pt idx="7">
                  <c:v>0</c:v>
                </c:pt>
                <c:pt idx="8">
                  <c:v>90</c:v>
                </c:pt>
                <c:pt idx="9">
                  <c:v>60</c:v>
                </c:pt>
                <c:pt idx="10">
                  <c:v>10</c:v>
                </c:pt>
                <c:pt idx="11">
                  <c:v>30</c:v>
                </c:pt>
                <c:pt idx="12">
                  <c:v>50</c:v>
                </c:pt>
                <c:pt idx="13">
                  <c:v>10</c:v>
                </c:pt>
                <c:pt idx="14">
                  <c:v>180</c:v>
                </c:pt>
                <c:pt idx="15">
                  <c:v>40</c:v>
                </c:pt>
                <c:pt idx="16">
                  <c:v>150</c:v>
                </c:pt>
                <c:pt idx="17">
                  <c:v>30</c:v>
                </c:pt>
                <c:pt idx="18">
                  <c:v>70</c:v>
                </c:pt>
                <c:pt idx="19">
                  <c:v>90</c:v>
                </c:pt>
                <c:pt idx="20">
                  <c:v>20</c:v>
                </c:pt>
                <c:pt idx="21">
                  <c:v>70</c:v>
                </c:pt>
                <c:pt idx="22">
                  <c:v>150</c:v>
                </c:pt>
                <c:pt idx="23">
                  <c:v>250</c:v>
                </c:pt>
                <c:pt idx="24">
                  <c:v>190</c:v>
                </c:pt>
                <c:pt idx="25">
                  <c:v>160</c:v>
                </c:pt>
                <c:pt idx="26">
                  <c:v>200</c:v>
                </c:pt>
                <c:pt idx="27">
                  <c:v>40</c:v>
                </c:pt>
                <c:pt idx="28">
                  <c:v>50</c:v>
                </c:pt>
                <c:pt idx="29">
                  <c:v>90</c:v>
                </c:pt>
                <c:pt idx="30">
                  <c:v>170</c:v>
                </c:pt>
                <c:pt idx="31">
                  <c:v>70</c:v>
                </c:pt>
                <c:pt idx="32">
                  <c:v>20</c:v>
                </c:pt>
                <c:pt idx="33">
                  <c:v>140</c:v>
                </c:pt>
                <c:pt idx="34">
                  <c:v>0</c:v>
                </c:pt>
                <c:pt idx="35">
                  <c:v>30</c:v>
                </c:pt>
                <c:pt idx="36">
                  <c:v>30</c:v>
                </c:pt>
                <c:pt idx="37">
                  <c:v>80</c:v>
                </c:pt>
                <c:pt idx="38">
                  <c:v>20</c:v>
                </c:pt>
                <c:pt idx="39">
                  <c:v>10</c:v>
                </c:pt>
                <c:pt idx="40">
                  <c:v>10</c:v>
                </c:pt>
                <c:pt idx="41">
                  <c:v>60</c:v>
                </c:pt>
                <c:pt idx="42">
                  <c:v>0</c:v>
                </c:pt>
                <c:pt idx="43">
                  <c:v>30</c:v>
                </c:pt>
                <c:pt idx="44">
                  <c:v>40</c:v>
                </c:pt>
                <c:pt idx="45">
                  <c:v>40</c:v>
                </c:pt>
                <c:pt idx="46">
                  <c:v>30</c:v>
                </c:pt>
                <c:pt idx="47">
                  <c:v>20</c:v>
                </c:pt>
                <c:pt idx="48">
                  <c:v>70</c:v>
                </c:pt>
                <c:pt idx="49">
                  <c:v>70</c:v>
                </c:pt>
                <c:pt idx="50">
                  <c:v>100</c:v>
                </c:pt>
                <c:pt idx="51">
                  <c:v>110</c:v>
                </c:pt>
                <c:pt idx="52">
                  <c:v>150</c:v>
                </c:pt>
                <c:pt idx="53">
                  <c:v>90</c:v>
                </c:pt>
                <c:pt idx="54">
                  <c:v>10</c:v>
                </c:pt>
                <c:pt idx="55">
                  <c:v>140</c:v>
                </c:pt>
                <c:pt idx="56">
                  <c:v>90</c:v>
                </c:pt>
                <c:pt idx="57">
                  <c:v>40</c:v>
                </c:pt>
                <c:pt idx="58">
                  <c:v>20</c:v>
                </c:pt>
                <c:pt idx="59">
                  <c:v>0</c:v>
                </c:pt>
                <c:pt idx="60">
                  <c:v>160</c:v>
                </c:pt>
                <c:pt idx="61">
                  <c:v>120</c:v>
                </c:pt>
                <c:pt idx="62">
                  <c:v>100</c:v>
                </c:pt>
                <c:pt idx="63">
                  <c:v>110</c:v>
                </c:pt>
                <c:pt idx="64">
                  <c:v>10</c:v>
                </c:pt>
                <c:pt idx="65">
                  <c:v>230</c:v>
                </c:pt>
                <c:pt idx="66">
                  <c:v>160</c:v>
                </c:pt>
                <c:pt idx="67">
                  <c:v>220</c:v>
                </c:pt>
                <c:pt idx="68">
                  <c:v>10</c:v>
                </c:pt>
                <c:pt idx="69">
                  <c:v>0</c:v>
                </c:pt>
                <c:pt idx="70">
                  <c:v>0</c:v>
                </c:pt>
                <c:pt idx="71">
                  <c:v>430</c:v>
                </c:pt>
                <c:pt idx="72">
                  <c:v>410</c:v>
                </c:pt>
                <c:pt idx="73">
                  <c:v>20</c:v>
                </c:pt>
                <c:pt idx="74">
                  <c:v>370</c:v>
                </c:pt>
                <c:pt idx="75">
                  <c:v>130</c:v>
                </c:pt>
                <c:pt idx="76">
                  <c:v>10</c:v>
                </c:pt>
              </c:numCache>
            </c:numRef>
          </c:xVal>
          <c:yVal>
            <c:numRef>
              <c:f>'data voor figuren'!$G$3:$G$79</c:f>
              <c:numCache>
                <c:formatCode>General</c:formatCode>
                <c:ptCount val="77"/>
                <c:pt idx="22">
                  <c:v>20</c:v>
                </c:pt>
                <c:pt idx="23">
                  <c:v>60</c:v>
                </c:pt>
                <c:pt idx="24">
                  <c:v>394</c:v>
                </c:pt>
                <c:pt idx="25">
                  <c:v>15</c:v>
                </c:pt>
                <c:pt idx="26">
                  <c:v>308</c:v>
                </c:pt>
                <c:pt idx="27">
                  <c:v>3</c:v>
                </c:pt>
                <c:pt idx="28">
                  <c:v>10</c:v>
                </c:pt>
                <c:pt idx="29">
                  <c:v>45</c:v>
                </c:pt>
                <c:pt idx="30">
                  <c:v>11</c:v>
                </c:pt>
                <c:pt idx="31">
                  <c:v>201</c:v>
                </c:pt>
                <c:pt idx="32">
                  <c:v>9</c:v>
                </c:pt>
                <c:pt idx="33">
                  <c:v>75</c:v>
                </c:pt>
              </c:numCache>
            </c:numRef>
          </c:yVal>
          <c:smooth val="0"/>
          <c:extLst>
            <c:ext xmlns:c16="http://schemas.microsoft.com/office/drawing/2014/chart" uri="{C3380CC4-5D6E-409C-BE32-E72D297353CC}">
              <c16:uniqueId val="{00000002-943D-40DE-905D-CB7BB7DB8203}"/>
            </c:ext>
          </c:extLst>
        </c:ser>
        <c:ser>
          <c:idx val="4"/>
          <c:order val="3"/>
          <c:tx>
            <c:strRef>
              <c:f>'data voor figuren'!$H$2</c:f>
              <c:strCache>
                <c:ptCount val="1"/>
                <c:pt idx="0">
                  <c:v>Zuid</c:v>
                </c:pt>
              </c:strCache>
            </c:strRef>
          </c:tx>
          <c:spPr>
            <a:ln w="28575">
              <a:noFill/>
            </a:ln>
          </c:spPr>
          <c:marker>
            <c:symbol val="diamond"/>
            <c:size val="7"/>
            <c:spPr>
              <a:solidFill>
                <a:schemeClr val="tx1"/>
              </a:solidFill>
              <a:ln>
                <a:noFill/>
              </a:ln>
            </c:spPr>
          </c:marker>
          <c:xVal>
            <c:numRef>
              <c:f>'data voor figuren'!$C$3:$C$79</c:f>
              <c:numCache>
                <c:formatCode>0</c:formatCode>
                <c:ptCount val="77"/>
                <c:pt idx="0">
                  <c:v>0</c:v>
                </c:pt>
                <c:pt idx="1">
                  <c:v>20</c:v>
                </c:pt>
                <c:pt idx="2">
                  <c:v>40</c:v>
                </c:pt>
                <c:pt idx="3">
                  <c:v>30</c:v>
                </c:pt>
                <c:pt idx="4">
                  <c:v>10</c:v>
                </c:pt>
                <c:pt idx="5">
                  <c:v>10</c:v>
                </c:pt>
                <c:pt idx="6">
                  <c:v>60</c:v>
                </c:pt>
                <c:pt idx="7">
                  <c:v>0</c:v>
                </c:pt>
                <c:pt idx="8">
                  <c:v>90</c:v>
                </c:pt>
                <c:pt idx="9">
                  <c:v>60</c:v>
                </c:pt>
                <c:pt idx="10">
                  <c:v>10</c:v>
                </c:pt>
                <c:pt idx="11">
                  <c:v>30</c:v>
                </c:pt>
                <c:pt idx="12">
                  <c:v>50</c:v>
                </c:pt>
                <c:pt idx="13">
                  <c:v>10</c:v>
                </c:pt>
                <c:pt idx="14">
                  <c:v>180</c:v>
                </c:pt>
                <c:pt idx="15">
                  <c:v>40</c:v>
                </c:pt>
                <c:pt idx="16">
                  <c:v>150</c:v>
                </c:pt>
                <c:pt idx="17">
                  <c:v>30</c:v>
                </c:pt>
                <c:pt idx="18">
                  <c:v>70</c:v>
                </c:pt>
                <c:pt idx="19">
                  <c:v>90</c:v>
                </c:pt>
                <c:pt idx="20">
                  <c:v>20</c:v>
                </c:pt>
                <c:pt idx="21">
                  <c:v>70</c:v>
                </c:pt>
                <c:pt idx="22">
                  <c:v>150</c:v>
                </c:pt>
                <c:pt idx="23">
                  <c:v>250</c:v>
                </c:pt>
                <c:pt idx="24">
                  <c:v>190</c:v>
                </c:pt>
                <c:pt idx="25">
                  <c:v>160</c:v>
                </c:pt>
                <c:pt idx="26">
                  <c:v>200</c:v>
                </c:pt>
                <c:pt idx="27">
                  <c:v>40</c:v>
                </c:pt>
                <c:pt idx="28">
                  <c:v>50</c:v>
                </c:pt>
                <c:pt idx="29">
                  <c:v>90</c:v>
                </c:pt>
                <c:pt idx="30">
                  <c:v>170</c:v>
                </c:pt>
                <c:pt idx="31">
                  <c:v>70</c:v>
                </c:pt>
                <c:pt idx="32">
                  <c:v>20</c:v>
                </c:pt>
                <c:pt idx="33">
                  <c:v>140</c:v>
                </c:pt>
                <c:pt idx="34">
                  <c:v>0</c:v>
                </c:pt>
                <c:pt idx="35">
                  <c:v>30</c:v>
                </c:pt>
                <c:pt idx="36">
                  <c:v>30</c:v>
                </c:pt>
                <c:pt idx="37">
                  <c:v>80</c:v>
                </c:pt>
                <c:pt idx="38">
                  <c:v>20</c:v>
                </c:pt>
                <c:pt idx="39">
                  <c:v>10</c:v>
                </c:pt>
                <c:pt idx="40">
                  <c:v>10</c:v>
                </c:pt>
                <c:pt idx="41">
                  <c:v>60</c:v>
                </c:pt>
                <c:pt idx="42">
                  <c:v>0</c:v>
                </c:pt>
                <c:pt idx="43">
                  <c:v>30</c:v>
                </c:pt>
                <c:pt idx="44">
                  <c:v>40</c:v>
                </c:pt>
                <c:pt idx="45">
                  <c:v>40</c:v>
                </c:pt>
                <c:pt idx="46">
                  <c:v>30</c:v>
                </c:pt>
                <c:pt idx="47">
                  <c:v>20</c:v>
                </c:pt>
                <c:pt idx="48">
                  <c:v>70</c:v>
                </c:pt>
                <c:pt idx="49">
                  <c:v>70</c:v>
                </c:pt>
                <c:pt idx="50">
                  <c:v>100</c:v>
                </c:pt>
                <c:pt idx="51">
                  <c:v>110</c:v>
                </c:pt>
                <c:pt idx="52">
                  <c:v>150</c:v>
                </c:pt>
                <c:pt idx="53">
                  <c:v>90</c:v>
                </c:pt>
                <c:pt idx="54">
                  <c:v>10</c:v>
                </c:pt>
                <c:pt idx="55">
                  <c:v>140</c:v>
                </c:pt>
                <c:pt idx="56">
                  <c:v>90</c:v>
                </c:pt>
                <c:pt idx="57">
                  <c:v>40</c:v>
                </c:pt>
                <c:pt idx="58">
                  <c:v>20</c:v>
                </c:pt>
                <c:pt idx="59">
                  <c:v>0</c:v>
                </c:pt>
                <c:pt idx="60">
                  <c:v>160</c:v>
                </c:pt>
                <c:pt idx="61">
                  <c:v>120</c:v>
                </c:pt>
                <c:pt idx="62">
                  <c:v>100</c:v>
                </c:pt>
                <c:pt idx="63">
                  <c:v>110</c:v>
                </c:pt>
                <c:pt idx="64">
                  <c:v>10</c:v>
                </c:pt>
                <c:pt idx="65">
                  <c:v>230</c:v>
                </c:pt>
                <c:pt idx="66">
                  <c:v>160</c:v>
                </c:pt>
                <c:pt idx="67">
                  <c:v>220</c:v>
                </c:pt>
                <c:pt idx="68">
                  <c:v>10</c:v>
                </c:pt>
                <c:pt idx="69">
                  <c:v>0</c:v>
                </c:pt>
                <c:pt idx="70">
                  <c:v>0</c:v>
                </c:pt>
                <c:pt idx="71">
                  <c:v>430</c:v>
                </c:pt>
                <c:pt idx="72">
                  <c:v>410</c:v>
                </c:pt>
                <c:pt idx="73">
                  <c:v>20</c:v>
                </c:pt>
                <c:pt idx="74">
                  <c:v>370</c:v>
                </c:pt>
                <c:pt idx="75">
                  <c:v>130</c:v>
                </c:pt>
                <c:pt idx="76">
                  <c:v>10</c:v>
                </c:pt>
              </c:numCache>
            </c:numRef>
          </c:xVal>
          <c:yVal>
            <c:numRef>
              <c:f>'data voor figuren'!$H$3:$H$79</c:f>
              <c:numCache>
                <c:formatCode>General</c:formatCode>
                <c:ptCount val="77"/>
                <c:pt idx="34">
                  <c:v>2</c:v>
                </c:pt>
                <c:pt idx="35">
                  <c:v>0</c:v>
                </c:pt>
                <c:pt idx="36">
                  <c:v>0</c:v>
                </c:pt>
                <c:pt idx="37">
                  <c:v>0</c:v>
                </c:pt>
                <c:pt idx="38">
                  <c:v>0</c:v>
                </c:pt>
                <c:pt idx="39">
                  <c:v>20</c:v>
                </c:pt>
                <c:pt idx="40">
                  <c:v>0</c:v>
                </c:pt>
                <c:pt idx="41">
                  <c:v>64</c:v>
                </c:pt>
                <c:pt idx="42">
                  <c:v>0</c:v>
                </c:pt>
                <c:pt idx="43">
                  <c:v>5</c:v>
                </c:pt>
                <c:pt idx="44">
                  <c:v>5</c:v>
                </c:pt>
                <c:pt idx="45">
                  <c:v>12</c:v>
                </c:pt>
                <c:pt idx="46">
                  <c:v>0</c:v>
                </c:pt>
              </c:numCache>
            </c:numRef>
          </c:yVal>
          <c:smooth val="0"/>
          <c:extLst>
            <c:ext xmlns:c16="http://schemas.microsoft.com/office/drawing/2014/chart" uri="{C3380CC4-5D6E-409C-BE32-E72D297353CC}">
              <c16:uniqueId val="{00000003-943D-40DE-905D-CB7BB7DB8203}"/>
            </c:ext>
          </c:extLst>
        </c:ser>
        <c:ser>
          <c:idx val="5"/>
          <c:order val="4"/>
          <c:tx>
            <c:strRef>
              <c:f>'data voor figuren'!$I$2</c:f>
              <c:strCache>
                <c:ptCount val="1"/>
                <c:pt idx="0">
                  <c:v>Oost</c:v>
                </c:pt>
              </c:strCache>
            </c:strRef>
          </c:tx>
          <c:spPr>
            <a:ln w="28575">
              <a:noFill/>
            </a:ln>
          </c:spPr>
          <c:marker>
            <c:symbol val="diamond"/>
            <c:size val="7"/>
            <c:spPr>
              <a:solidFill>
                <a:srgbClr val="FF0000"/>
              </a:solidFill>
              <a:ln>
                <a:noFill/>
              </a:ln>
            </c:spPr>
          </c:marker>
          <c:xVal>
            <c:numRef>
              <c:f>'data voor figuren'!$C$3:$C$79</c:f>
              <c:numCache>
                <c:formatCode>0</c:formatCode>
                <c:ptCount val="77"/>
                <c:pt idx="0">
                  <c:v>0</c:v>
                </c:pt>
                <c:pt idx="1">
                  <c:v>20</c:v>
                </c:pt>
                <c:pt idx="2">
                  <c:v>40</c:v>
                </c:pt>
                <c:pt idx="3">
                  <c:v>30</c:v>
                </c:pt>
                <c:pt idx="4">
                  <c:v>10</c:v>
                </c:pt>
                <c:pt idx="5">
                  <c:v>10</c:v>
                </c:pt>
                <c:pt idx="6">
                  <c:v>60</c:v>
                </c:pt>
                <c:pt idx="7">
                  <c:v>0</c:v>
                </c:pt>
                <c:pt idx="8">
                  <c:v>90</c:v>
                </c:pt>
                <c:pt idx="9">
                  <c:v>60</c:v>
                </c:pt>
                <c:pt idx="10">
                  <c:v>10</c:v>
                </c:pt>
                <c:pt idx="11">
                  <c:v>30</c:v>
                </c:pt>
                <c:pt idx="12">
                  <c:v>50</c:v>
                </c:pt>
                <c:pt idx="13">
                  <c:v>10</c:v>
                </c:pt>
                <c:pt idx="14">
                  <c:v>180</c:v>
                </c:pt>
                <c:pt idx="15">
                  <c:v>40</c:v>
                </c:pt>
                <c:pt idx="16">
                  <c:v>150</c:v>
                </c:pt>
                <c:pt idx="17">
                  <c:v>30</c:v>
                </c:pt>
                <c:pt idx="18">
                  <c:v>70</c:v>
                </c:pt>
                <c:pt idx="19">
                  <c:v>90</c:v>
                </c:pt>
                <c:pt idx="20">
                  <c:v>20</c:v>
                </c:pt>
                <c:pt idx="21">
                  <c:v>70</c:v>
                </c:pt>
                <c:pt idx="22">
                  <c:v>150</c:v>
                </c:pt>
                <c:pt idx="23">
                  <c:v>250</c:v>
                </c:pt>
                <c:pt idx="24">
                  <c:v>190</c:v>
                </c:pt>
                <c:pt idx="25">
                  <c:v>160</c:v>
                </c:pt>
                <c:pt idx="26">
                  <c:v>200</c:v>
                </c:pt>
                <c:pt idx="27">
                  <c:v>40</c:v>
                </c:pt>
                <c:pt idx="28">
                  <c:v>50</c:v>
                </c:pt>
                <c:pt idx="29">
                  <c:v>90</c:v>
                </c:pt>
                <c:pt idx="30">
                  <c:v>170</c:v>
                </c:pt>
                <c:pt idx="31">
                  <c:v>70</c:v>
                </c:pt>
                <c:pt idx="32">
                  <c:v>20</c:v>
                </c:pt>
                <c:pt idx="33">
                  <c:v>140</c:v>
                </c:pt>
                <c:pt idx="34">
                  <c:v>0</c:v>
                </c:pt>
                <c:pt idx="35">
                  <c:v>30</c:v>
                </c:pt>
                <c:pt idx="36">
                  <c:v>30</c:v>
                </c:pt>
                <c:pt idx="37">
                  <c:v>80</c:v>
                </c:pt>
                <c:pt idx="38">
                  <c:v>20</c:v>
                </c:pt>
                <c:pt idx="39">
                  <c:v>10</c:v>
                </c:pt>
                <c:pt idx="40">
                  <c:v>10</c:v>
                </c:pt>
                <c:pt idx="41">
                  <c:v>60</c:v>
                </c:pt>
                <c:pt idx="42">
                  <c:v>0</c:v>
                </c:pt>
                <c:pt idx="43">
                  <c:v>30</c:v>
                </c:pt>
                <c:pt idx="44">
                  <c:v>40</c:v>
                </c:pt>
                <c:pt idx="45">
                  <c:v>40</c:v>
                </c:pt>
                <c:pt idx="46">
                  <c:v>30</c:v>
                </c:pt>
                <c:pt idx="47">
                  <c:v>20</c:v>
                </c:pt>
                <c:pt idx="48">
                  <c:v>70</c:v>
                </c:pt>
                <c:pt idx="49">
                  <c:v>70</c:v>
                </c:pt>
                <c:pt idx="50">
                  <c:v>100</c:v>
                </c:pt>
                <c:pt idx="51">
                  <c:v>110</c:v>
                </c:pt>
                <c:pt idx="52">
                  <c:v>150</c:v>
                </c:pt>
                <c:pt idx="53">
                  <c:v>90</c:v>
                </c:pt>
                <c:pt idx="54">
                  <c:v>10</c:v>
                </c:pt>
                <c:pt idx="55">
                  <c:v>140</c:v>
                </c:pt>
                <c:pt idx="56">
                  <c:v>90</c:v>
                </c:pt>
                <c:pt idx="57">
                  <c:v>40</c:v>
                </c:pt>
                <c:pt idx="58">
                  <c:v>20</c:v>
                </c:pt>
                <c:pt idx="59">
                  <c:v>0</c:v>
                </c:pt>
                <c:pt idx="60">
                  <c:v>160</c:v>
                </c:pt>
                <c:pt idx="61">
                  <c:v>120</c:v>
                </c:pt>
                <c:pt idx="62">
                  <c:v>100</c:v>
                </c:pt>
                <c:pt idx="63">
                  <c:v>110</c:v>
                </c:pt>
                <c:pt idx="64">
                  <c:v>10</c:v>
                </c:pt>
                <c:pt idx="65">
                  <c:v>230</c:v>
                </c:pt>
                <c:pt idx="66">
                  <c:v>160</c:v>
                </c:pt>
                <c:pt idx="67">
                  <c:v>220</c:v>
                </c:pt>
                <c:pt idx="68">
                  <c:v>10</c:v>
                </c:pt>
                <c:pt idx="69">
                  <c:v>0</c:v>
                </c:pt>
                <c:pt idx="70">
                  <c:v>0</c:v>
                </c:pt>
                <c:pt idx="71">
                  <c:v>430</c:v>
                </c:pt>
                <c:pt idx="72">
                  <c:v>410</c:v>
                </c:pt>
                <c:pt idx="73">
                  <c:v>20</c:v>
                </c:pt>
                <c:pt idx="74">
                  <c:v>370</c:v>
                </c:pt>
                <c:pt idx="75">
                  <c:v>130</c:v>
                </c:pt>
                <c:pt idx="76">
                  <c:v>10</c:v>
                </c:pt>
              </c:numCache>
            </c:numRef>
          </c:xVal>
          <c:yVal>
            <c:numRef>
              <c:f>'data voor figuren'!$I$3:$I$79</c:f>
              <c:numCache>
                <c:formatCode>General</c:formatCode>
                <c:ptCount val="77"/>
                <c:pt idx="47">
                  <c:v>0</c:v>
                </c:pt>
                <c:pt idx="48">
                  <c:v>0</c:v>
                </c:pt>
                <c:pt idx="49">
                  <c:v>0</c:v>
                </c:pt>
                <c:pt idx="50">
                  <c:v>0</c:v>
                </c:pt>
                <c:pt idx="51">
                  <c:v>0</c:v>
                </c:pt>
                <c:pt idx="52">
                  <c:v>87</c:v>
                </c:pt>
                <c:pt idx="53">
                  <c:v>10</c:v>
                </c:pt>
                <c:pt idx="54">
                  <c:v>0</c:v>
                </c:pt>
                <c:pt idx="55">
                  <c:v>0</c:v>
                </c:pt>
                <c:pt idx="56">
                  <c:v>10</c:v>
                </c:pt>
                <c:pt idx="57">
                  <c:v>0</c:v>
                </c:pt>
                <c:pt idx="58">
                  <c:v>0</c:v>
                </c:pt>
                <c:pt idx="59">
                  <c:v>0</c:v>
                </c:pt>
              </c:numCache>
            </c:numRef>
          </c:yVal>
          <c:smooth val="0"/>
          <c:extLst>
            <c:ext xmlns:c16="http://schemas.microsoft.com/office/drawing/2014/chart" uri="{C3380CC4-5D6E-409C-BE32-E72D297353CC}">
              <c16:uniqueId val="{00000004-943D-40DE-905D-CB7BB7DB8203}"/>
            </c:ext>
          </c:extLst>
        </c:ser>
        <c:ser>
          <c:idx val="6"/>
          <c:order val="5"/>
          <c:tx>
            <c:strRef>
              <c:f>'data voor figuren'!$J$2</c:f>
              <c:strCache>
                <c:ptCount val="1"/>
                <c:pt idx="0">
                  <c:v>Noord</c:v>
                </c:pt>
              </c:strCache>
            </c:strRef>
          </c:tx>
          <c:spPr>
            <a:ln w="28575">
              <a:noFill/>
            </a:ln>
          </c:spPr>
          <c:marker>
            <c:symbol val="diamond"/>
            <c:size val="7"/>
            <c:spPr>
              <a:solidFill>
                <a:srgbClr val="FFFF00"/>
              </a:solidFill>
              <a:ln>
                <a:noFill/>
              </a:ln>
            </c:spPr>
          </c:marker>
          <c:xVal>
            <c:numRef>
              <c:f>'data voor figuren'!$C$3:$C$79</c:f>
              <c:numCache>
                <c:formatCode>0</c:formatCode>
                <c:ptCount val="77"/>
                <c:pt idx="0">
                  <c:v>0</c:v>
                </c:pt>
                <c:pt idx="1">
                  <c:v>20</c:v>
                </c:pt>
                <c:pt idx="2">
                  <c:v>40</c:v>
                </c:pt>
                <c:pt idx="3">
                  <c:v>30</c:v>
                </c:pt>
                <c:pt idx="4">
                  <c:v>10</c:v>
                </c:pt>
                <c:pt idx="5">
                  <c:v>10</c:v>
                </c:pt>
                <c:pt idx="6">
                  <c:v>60</c:v>
                </c:pt>
                <c:pt idx="7">
                  <c:v>0</c:v>
                </c:pt>
                <c:pt idx="8">
                  <c:v>90</c:v>
                </c:pt>
                <c:pt idx="9">
                  <c:v>60</c:v>
                </c:pt>
                <c:pt idx="10">
                  <c:v>10</c:v>
                </c:pt>
                <c:pt idx="11">
                  <c:v>30</c:v>
                </c:pt>
                <c:pt idx="12">
                  <c:v>50</c:v>
                </c:pt>
                <c:pt idx="13">
                  <c:v>10</c:v>
                </c:pt>
                <c:pt idx="14">
                  <c:v>180</c:v>
                </c:pt>
                <c:pt idx="15">
                  <c:v>40</c:v>
                </c:pt>
                <c:pt idx="16">
                  <c:v>150</c:v>
                </c:pt>
                <c:pt idx="17">
                  <c:v>30</c:v>
                </c:pt>
                <c:pt idx="18">
                  <c:v>70</c:v>
                </c:pt>
                <c:pt idx="19">
                  <c:v>90</c:v>
                </c:pt>
                <c:pt idx="20">
                  <c:v>20</c:v>
                </c:pt>
                <c:pt idx="21">
                  <c:v>70</c:v>
                </c:pt>
                <c:pt idx="22">
                  <c:v>150</c:v>
                </c:pt>
                <c:pt idx="23">
                  <c:v>250</c:v>
                </c:pt>
                <c:pt idx="24">
                  <c:v>190</c:v>
                </c:pt>
                <c:pt idx="25">
                  <c:v>160</c:v>
                </c:pt>
                <c:pt idx="26">
                  <c:v>200</c:v>
                </c:pt>
                <c:pt idx="27">
                  <c:v>40</c:v>
                </c:pt>
                <c:pt idx="28">
                  <c:v>50</c:v>
                </c:pt>
                <c:pt idx="29">
                  <c:v>90</c:v>
                </c:pt>
                <c:pt idx="30">
                  <c:v>170</c:v>
                </c:pt>
                <c:pt idx="31">
                  <c:v>70</c:v>
                </c:pt>
                <c:pt idx="32">
                  <c:v>20</c:v>
                </c:pt>
                <c:pt idx="33">
                  <c:v>140</c:v>
                </c:pt>
                <c:pt idx="34">
                  <c:v>0</c:v>
                </c:pt>
                <c:pt idx="35">
                  <c:v>30</c:v>
                </c:pt>
                <c:pt idx="36">
                  <c:v>30</c:v>
                </c:pt>
                <c:pt idx="37">
                  <c:v>80</c:v>
                </c:pt>
                <c:pt idx="38">
                  <c:v>20</c:v>
                </c:pt>
                <c:pt idx="39">
                  <c:v>10</c:v>
                </c:pt>
                <c:pt idx="40">
                  <c:v>10</c:v>
                </c:pt>
                <c:pt idx="41">
                  <c:v>60</c:v>
                </c:pt>
                <c:pt idx="42">
                  <c:v>0</c:v>
                </c:pt>
                <c:pt idx="43">
                  <c:v>30</c:v>
                </c:pt>
                <c:pt idx="44">
                  <c:v>40</c:v>
                </c:pt>
                <c:pt idx="45">
                  <c:v>40</c:v>
                </c:pt>
                <c:pt idx="46">
                  <c:v>30</c:v>
                </c:pt>
                <c:pt idx="47">
                  <c:v>20</c:v>
                </c:pt>
                <c:pt idx="48">
                  <c:v>70</c:v>
                </c:pt>
                <c:pt idx="49">
                  <c:v>70</c:v>
                </c:pt>
                <c:pt idx="50">
                  <c:v>100</c:v>
                </c:pt>
                <c:pt idx="51">
                  <c:v>110</c:v>
                </c:pt>
                <c:pt idx="52">
                  <c:v>150</c:v>
                </c:pt>
                <c:pt idx="53">
                  <c:v>90</c:v>
                </c:pt>
                <c:pt idx="54">
                  <c:v>10</c:v>
                </c:pt>
                <c:pt idx="55">
                  <c:v>140</c:v>
                </c:pt>
                <c:pt idx="56">
                  <c:v>90</c:v>
                </c:pt>
                <c:pt idx="57">
                  <c:v>40</c:v>
                </c:pt>
                <c:pt idx="58">
                  <c:v>20</c:v>
                </c:pt>
                <c:pt idx="59">
                  <c:v>0</c:v>
                </c:pt>
                <c:pt idx="60">
                  <c:v>160</c:v>
                </c:pt>
                <c:pt idx="61">
                  <c:v>120</c:v>
                </c:pt>
                <c:pt idx="62">
                  <c:v>100</c:v>
                </c:pt>
                <c:pt idx="63">
                  <c:v>110</c:v>
                </c:pt>
                <c:pt idx="64">
                  <c:v>10</c:v>
                </c:pt>
                <c:pt idx="65">
                  <c:v>230</c:v>
                </c:pt>
                <c:pt idx="66">
                  <c:v>160</c:v>
                </c:pt>
                <c:pt idx="67">
                  <c:v>220</c:v>
                </c:pt>
                <c:pt idx="68">
                  <c:v>10</c:v>
                </c:pt>
                <c:pt idx="69">
                  <c:v>0</c:v>
                </c:pt>
                <c:pt idx="70">
                  <c:v>0</c:v>
                </c:pt>
                <c:pt idx="71">
                  <c:v>430</c:v>
                </c:pt>
                <c:pt idx="72">
                  <c:v>410</c:v>
                </c:pt>
                <c:pt idx="73">
                  <c:v>20</c:v>
                </c:pt>
                <c:pt idx="74">
                  <c:v>370</c:v>
                </c:pt>
                <c:pt idx="75">
                  <c:v>130</c:v>
                </c:pt>
                <c:pt idx="76">
                  <c:v>10</c:v>
                </c:pt>
              </c:numCache>
            </c:numRef>
          </c:xVal>
          <c:yVal>
            <c:numRef>
              <c:f>'data voor figuren'!$J$3:$J$79</c:f>
              <c:numCache>
                <c:formatCode>General</c:formatCode>
                <c:ptCount val="77"/>
                <c:pt idx="60">
                  <c:v>50</c:v>
                </c:pt>
                <c:pt idx="61">
                  <c:v>13</c:v>
                </c:pt>
                <c:pt idx="62">
                  <c:v>93</c:v>
                </c:pt>
                <c:pt idx="63">
                  <c:v>0</c:v>
                </c:pt>
                <c:pt idx="64">
                  <c:v>61</c:v>
                </c:pt>
                <c:pt idx="65">
                  <c:v>271</c:v>
                </c:pt>
                <c:pt idx="66">
                  <c:v>324</c:v>
                </c:pt>
                <c:pt idx="67">
                  <c:v>139</c:v>
                </c:pt>
                <c:pt idx="68">
                  <c:v>44</c:v>
                </c:pt>
                <c:pt idx="69">
                  <c:v>25</c:v>
                </c:pt>
                <c:pt idx="70">
                  <c:v>0</c:v>
                </c:pt>
              </c:numCache>
            </c:numRef>
          </c:yVal>
          <c:smooth val="0"/>
          <c:extLst>
            <c:ext xmlns:c16="http://schemas.microsoft.com/office/drawing/2014/chart" uri="{C3380CC4-5D6E-409C-BE32-E72D297353CC}">
              <c16:uniqueId val="{00000005-943D-40DE-905D-CB7BB7DB8203}"/>
            </c:ext>
          </c:extLst>
        </c:ser>
        <c:ser>
          <c:idx val="7"/>
          <c:order val="6"/>
          <c:tx>
            <c:strRef>
              <c:f>'data voor figuren'!$K$2</c:f>
              <c:strCache>
                <c:ptCount val="1"/>
                <c:pt idx="0">
                  <c:v>Zuidoost</c:v>
                </c:pt>
              </c:strCache>
            </c:strRef>
          </c:tx>
          <c:spPr>
            <a:ln w="28575">
              <a:noFill/>
            </a:ln>
          </c:spPr>
          <c:marker>
            <c:symbol val="diamond"/>
            <c:size val="7"/>
            <c:spPr>
              <a:solidFill>
                <a:srgbClr val="00B050"/>
              </a:solidFill>
              <a:ln>
                <a:noFill/>
              </a:ln>
            </c:spPr>
          </c:marker>
          <c:xVal>
            <c:numRef>
              <c:f>'data voor figuren'!$C$3:$C$79</c:f>
              <c:numCache>
                <c:formatCode>0</c:formatCode>
                <c:ptCount val="77"/>
                <c:pt idx="0">
                  <c:v>0</c:v>
                </c:pt>
                <c:pt idx="1">
                  <c:v>20</c:v>
                </c:pt>
                <c:pt idx="2">
                  <c:v>40</c:v>
                </c:pt>
                <c:pt idx="3">
                  <c:v>30</c:v>
                </c:pt>
                <c:pt idx="4">
                  <c:v>10</c:v>
                </c:pt>
                <c:pt idx="5">
                  <c:v>10</c:v>
                </c:pt>
                <c:pt idx="6">
                  <c:v>60</c:v>
                </c:pt>
                <c:pt idx="7">
                  <c:v>0</c:v>
                </c:pt>
                <c:pt idx="8">
                  <c:v>90</c:v>
                </c:pt>
                <c:pt idx="9">
                  <c:v>60</c:v>
                </c:pt>
                <c:pt idx="10">
                  <c:v>10</c:v>
                </c:pt>
                <c:pt idx="11">
                  <c:v>30</c:v>
                </c:pt>
                <c:pt idx="12">
                  <c:v>50</c:v>
                </c:pt>
                <c:pt idx="13">
                  <c:v>10</c:v>
                </c:pt>
                <c:pt idx="14">
                  <c:v>180</c:v>
                </c:pt>
                <c:pt idx="15">
                  <c:v>40</c:v>
                </c:pt>
                <c:pt idx="16">
                  <c:v>150</c:v>
                </c:pt>
                <c:pt idx="17">
                  <c:v>30</c:v>
                </c:pt>
                <c:pt idx="18">
                  <c:v>70</c:v>
                </c:pt>
                <c:pt idx="19">
                  <c:v>90</c:v>
                </c:pt>
                <c:pt idx="20">
                  <c:v>20</c:v>
                </c:pt>
                <c:pt idx="21">
                  <c:v>70</c:v>
                </c:pt>
                <c:pt idx="22">
                  <c:v>150</c:v>
                </c:pt>
                <c:pt idx="23">
                  <c:v>250</c:v>
                </c:pt>
                <c:pt idx="24">
                  <c:v>190</c:v>
                </c:pt>
                <c:pt idx="25">
                  <c:v>160</c:v>
                </c:pt>
                <c:pt idx="26">
                  <c:v>200</c:v>
                </c:pt>
                <c:pt idx="27">
                  <c:v>40</c:v>
                </c:pt>
                <c:pt idx="28">
                  <c:v>50</c:v>
                </c:pt>
                <c:pt idx="29">
                  <c:v>90</c:v>
                </c:pt>
                <c:pt idx="30">
                  <c:v>170</c:v>
                </c:pt>
                <c:pt idx="31">
                  <c:v>70</c:v>
                </c:pt>
                <c:pt idx="32">
                  <c:v>20</c:v>
                </c:pt>
                <c:pt idx="33">
                  <c:v>140</c:v>
                </c:pt>
                <c:pt idx="34">
                  <c:v>0</c:v>
                </c:pt>
                <c:pt idx="35">
                  <c:v>30</c:v>
                </c:pt>
                <c:pt idx="36">
                  <c:v>30</c:v>
                </c:pt>
                <c:pt idx="37">
                  <c:v>80</c:v>
                </c:pt>
                <c:pt idx="38">
                  <c:v>20</c:v>
                </c:pt>
                <c:pt idx="39">
                  <c:v>10</c:v>
                </c:pt>
                <c:pt idx="40">
                  <c:v>10</c:v>
                </c:pt>
                <c:pt idx="41">
                  <c:v>60</c:v>
                </c:pt>
                <c:pt idx="42">
                  <c:v>0</c:v>
                </c:pt>
                <c:pt idx="43">
                  <c:v>30</c:v>
                </c:pt>
                <c:pt idx="44">
                  <c:v>40</c:v>
                </c:pt>
                <c:pt idx="45">
                  <c:v>40</c:v>
                </c:pt>
                <c:pt idx="46">
                  <c:v>30</c:v>
                </c:pt>
                <c:pt idx="47">
                  <c:v>20</c:v>
                </c:pt>
                <c:pt idx="48">
                  <c:v>70</c:v>
                </c:pt>
                <c:pt idx="49">
                  <c:v>70</c:v>
                </c:pt>
                <c:pt idx="50">
                  <c:v>100</c:v>
                </c:pt>
                <c:pt idx="51">
                  <c:v>110</c:v>
                </c:pt>
                <c:pt idx="52">
                  <c:v>150</c:v>
                </c:pt>
                <c:pt idx="53">
                  <c:v>90</c:v>
                </c:pt>
                <c:pt idx="54">
                  <c:v>10</c:v>
                </c:pt>
                <c:pt idx="55">
                  <c:v>140</c:v>
                </c:pt>
                <c:pt idx="56">
                  <c:v>90</c:v>
                </c:pt>
                <c:pt idx="57">
                  <c:v>40</c:v>
                </c:pt>
                <c:pt idx="58">
                  <c:v>20</c:v>
                </c:pt>
                <c:pt idx="59">
                  <c:v>0</c:v>
                </c:pt>
                <c:pt idx="60">
                  <c:v>160</c:v>
                </c:pt>
                <c:pt idx="61">
                  <c:v>120</c:v>
                </c:pt>
                <c:pt idx="62">
                  <c:v>100</c:v>
                </c:pt>
                <c:pt idx="63">
                  <c:v>110</c:v>
                </c:pt>
                <c:pt idx="64">
                  <c:v>10</c:v>
                </c:pt>
                <c:pt idx="65">
                  <c:v>230</c:v>
                </c:pt>
                <c:pt idx="66">
                  <c:v>160</c:v>
                </c:pt>
                <c:pt idx="67">
                  <c:v>220</c:v>
                </c:pt>
                <c:pt idx="68">
                  <c:v>10</c:v>
                </c:pt>
                <c:pt idx="69">
                  <c:v>0</c:v>
                </c:pt>
                <c:pt idx="70">
                  <c:v>0</c:v>
                </c:pt>
                <c:pt idx="71">
                  <c:v>430</c:v>
                </c:pt>
                <c:pt idx="72">
                  <c:v>410</c:v>
                </c:pt>
                <c:pt idx="73">
                  <c:v>20</c:v>
                </c:pt>
                <c:pt idx="74">
                  <c:v>370</c:v>
                </c:pt>
                <c:pt idx="75">
                  <c:v>130</c:v>
                </c:pt>
                <c:pt idx="76">
                  <c:v>10</c:v>
                </c:pt>
              </c:numCache>
            </c:numRef>
          </c:xVal>
          <c:yVal>
            <c:numRef>
              <c:f>'data voor figuren'!$K$3:$K$79</c:f>
              <c:numCache>
                <c:formatCode>General</c:formatCode>
                <c:ptCount val="77"/>
                <c:pt idx="71">
                  <c:v>115</c:v>
                </c:pt>
                <c:pt idx="72">
                  <c:v>355</c:v>
                </c:pt>
                <c:pt idx="73">
                  <c:v>22</c:v>
                </c:pt>
                <c:pt idx="74">
                  <c:v>127</c:v>
                </c:pt>
                <c:pt idx="75">
                  <c:v>78</c:v>
                </c:pt>
                <c:pt idx="76">
                  <c:v>41</c:v>
                </c:pt>
              </c:numCache>
            </c:numRef>
          </c:yVal>
          <c:smooth val="0"/>
          <c:extLst>
            <c:ext xmlns:c16="http://schemas.microsoft.com/office/drawing/2014/chart" uri="{C3380CC4-5D6E-409C-BE32-E72D297353CC}">
              <c16:uniqueId val="{00000006-943D-40DE-905D-CB7BB7DB8203}"/>
            </c:ext>
          </c:extLst>
        </c:ser>
        <c:dLbls>
          <c:showLegendKey val="0"/>
          <c:showVal val="0"/>
          <c:showCatName val="0"/>
          <c:showSerName val="0"/>
          <c:showPercent val="0"/>
          <c:showBubbleSize val="0"/>
        </c:dLbls>
        <c:axId val="135426432"/>
        <c:axId val="135428736"/>
      </c:scatterChart>
      <c:valAx>
        <c:axId val="135426432"/>
        <c:scaling>
          <c:orientation val="minMax"/>
        </c:scaling>
        <c:delete val="0"/>
        <c:axPos val="b"/>
        <c:title>
          <c:tx>
            <c:rich>
              <a:bodyPr/>
              <a:lstStyle/>
              <a:p>
                <a:pPr>
                  <a:defRPr sz="1400" b="1"/>
                </a:pPr>
                <a:r>
                  <a:rPr lang="nl-NL" sz="1400" b="1"/>
                  <a:t>huishoudens met UPC regeling (aantal, WPI)</a:t>
                </a:r>
                <a:r>
                  <a:rPr lang="nl-NL" sz="1400" b="1" baseline="0"/>
                  <a:t> 2017-2019</a:t>
                </a:r>
                <a:endParaRPr lang="nl-NL" sz="1400" b="1"/>
              </a:p>
            </c:rich>
          </c:tx>
          <c:overlay val="0"/>
        </c:title>
        <c:numFmt formatCode="0" sourceLinked="1"/>
        <c:majorTickMark val="out"/>
        <c:minorTickMark val="none"/>
        <c:tickLblPos val="nextTo"/>
        <c:crossAx val="135428736"/>
        <c:crosses val="autoZero"/>
        <c:crossBetween val="midCat"/>
      </c:valAx>
      <c:valAx>
        <c:axId val="135428736"/>
        <c:scaling>
          <c:orientation val="minMax"/>
        </c:scaling>
        <c:delete val="0"/>
        <c:axPos val="l"/>
        <c:majorGridlines/>
        <c:title>
          <c:tx>
            <c:rich>
              <a:bodyPr rot="-5400000" vert="horz"/>
              <a:lstStyle/>
              <a:p>
                <a:pPr>
                  <a:defRPr sz="1400"/>
                </a:pPr>
                <a:r>
                  <a:rPr lang="nl-NL" sz="1400"/>
                  <a:t>aangevraagde Chromebooks</a:t>
                </a:r>
                <a:r>
                  <a:rPr lang="nl-NL" sz="1400" baseline="0"/>
                  <a:t> (aantal, OJZ)</a:t>
                </a:r>
                <a:endParaRPr lang="nl-NL" sz="1400"/>
              </a:p>
            </c:rich>
          </c:tx>
          <c:overlay val="0"/>
        </c:title>
        <c:numFmt formatCode="General" sourceLinked="1"/>
        <c:majorTickMark val="out"/>
        <c:minorTickMark val="none"/>
        <c:tickLblPos val="nextTo"/>
        <c:crossAx val="135426432"/>
        <c:crosses val="autoZero"/>
        <c:crossBetween val="midCat"/>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Laptops </a:t>
            </a:r>
            <a:r>
              <a:rPr lang="en-US">
                <a:latin typeface="+mn-lt"/>
              </a:rPr>
              <a:t>PO</a:t>
            </a:r>
            <a:r>
              <a:rPr lang="en-US"/>
              <a:t> (2020) en bereik UPC regeling (2017-2019), per wijk</a:t>
            </a:r>
          </a:p>
        </c:rich>
      </c:tx>
      <c:overlay val="0"/>
    </c:title>
    <c:autoTitleDeleted val="0"/>
    <c:plotArea>
      <c:layout>
        <c:manualLayout>
          <c:layoutTarget val="inner"/>
          <c:xMode val="edge"/>
          <c:yMode val="edge"/>
          <c:x val="7.8052412679184335E-2"/>
          <c:y val="9.4651042635418597E-2"/>
          <c:w val="0.79625912914731811"/>
          <c:h val="0.80426412052824103"/>
        </c:manualLayout>
      </c:layout>
      <c:scatterChart>
        <c:scatterStyle val="lineMarker"/>
        <c:varyColors val="0"/>
        <c:ser>
          <c:idx val="1"/>
          <c:order val="0"/>
          <c:tx>
            <c:strRef>
              <c:f>'data voor figuren'!$E$82</c:f>
              <c:strCache>
                <c:ptCount val="1"/>
                <c:pt idx="0">
                  <c:v>West</c:v>
                </c:pt>
              </c:strCache>
            </c:strRef>
          </c:tx>
          <c:spPr>
            <a:ln w="28575">
              <a:noFill/>
            </a:ln>
          </c:spPr>
          <c:marker>
            <c:symbol val="diamond"/>
            <c:size val="7"/>
            <c:spPr>
              <a:solidFill>
                <a:schemeClr val="tx2"/>
              </a:solidFill>
              <a:ln>
                <a:noFill/>
              </a:ln>
            </c:spPr>
          </c:marker>
          <c:xVal>
            <c:numRef>
              <c:f>'data voor figuren'!$C$83:$C$120</c:f>
              <c:numCache>
                <c:formatCode>General</c:formatCode>
                <c:ptCount val="38"/>
                <c:pt idx="0">
                  <c:v>87</c:v>
                </c:pt>
                <c:pt idx="1">
                  <c:v>83</c:v>
                </c:pt>
                <c:pt idx="2">
                  <c:v>72</c:v>
                </c:pt>
                <c:pt idx="3">
                  <c:v>85</c:v>
                </c:pt>
                <c:pt idx="4">
                  <c:v>89</c:v>
                </c:pt>
                <c:pt idx="5">
                  <c:v>84</c:v>
                </c:pt>
                <c:pt idx="6">
                  <c:v>89</c:v>
                </c:pt>
                <c:pt idx="7">
                  <c:v>86</c:v>
                </c:pt>
                <c:pt idx="8">
                  <c:v>87</c:v>
                </c:pt>
                <c:pt idx="9">
                  <c:v>89</c:v>
                </c:pt>
                <c:pt idx="10">
                  <c:v>84</c:v>
                </c:pt>
                <c:pt idx="11">
                  <c:v>88</c:v>
                </c:pt>
                <c:pt idx="12">
                  <c:v>86</c:v>
                </c:pt>
                <c:pt idx="13">
                  <c:v>63</c:v>
                </c:pt>
                <c:pt idx="14">
                  <c:v>85</c:v>
                </c:pt>
                <c:pt idx="15">
                  <c:v>89</c:v>
                </c:pt>
                <c:pt idx="16">
                  <c:v>90</c:v>
                </c:pt>
                <c:pt idx="17">
                  <c:v>79</c:v>
                </c:pt>
                <c:pt idx="18">
                  <c:v>75</c:v>
                </c:pt>
                <c:pt idx="19">
                  <c:v>73</c:v>
                </c:pt>
                <c:pt idx="20">
                  <c:v>86</c:v>
                </c:pt>
                <c:pt idx="21">
                  <c:v>85</c:v>
                </c:pt>
                <c:pt idx="22">
                  <c:v>85</c:v>
                </c:pt>
                <c:pt idx="23">
                  <c:v>90</c:v>
                </c:pt>
                <c:pt idx="24">
                  <c:v>82</c:v>
                </c:pt>
                <c:pt idx="25">
                  <c:v>87</c:v>
                </c:pt>
                <c:pt idx="26">
                  <c:v>81</c:v>
                </c:pt>
                <c:pt idx="27">
                  <c:v>85</c:v>
                </c:pt>
                <c:pt idx="28">
                  <c:v>90</c:v>
                </c:pt>
                <c:pt idx="29">
                  <c:v>75</c:v>
                </c:pt>
                <c:pt idx="30">
                  <c:v>85</c:v>
                </c:pt>
                <c:pt idx="31">
                  <c:v>90</c:v>
                </c:pt>
                <c:pt idx="32">
                  <c:v>84</c:v>
                </c:pt>
                <c:pt idx="33">
                  <c:v>86</c:v>
                </c:pt>
                <c:pt idx="34">
                  <c:v>90</c:v>
                </c:pt>
                <c:pt idx="35">
                  <c:v>90</c:v>
                </c:pt>
                <c:pt idx="36">
                  <c:v>90</c:v>
                </c:pt>
                <c:pt idx="37">
                  <c:v>88</c:v>
                </c:pt>
              </c:numCache>
            </c:numRef>
          </c:xVal>
          <c:yVal>
            <c:numRef>
              <c:f>'data voor figuren'!$E$83:$E$120</c:f>
              <c:numCache>
                <c:formatCode>0</c:formatCode>
                <c:ptCount val="38"/>
                <c:pt idx="0">
                  <c:v>0</c:v>
                </c:pt>
                <c:pt idx="1">
                  <c:v>30</c:v>
                </c:pt>
                <c:pt idx="2">
                  <c:v>0</c:v>
                </c:pt>
                <c:pt idx="3">
                  <c:v>0</c:v>
                </c:pt>
                <c:pt idx="4">
                  <c:v>144</c:v>
                </c:pt>
                <c:pt idx="5">
                  <c:v>25</c:v>
                </c:pt>
                <c:pt idx="6">
                  <c:v>0</c:v>
                </c:pt>
                <c:pt idx="7">
                  <c:v>147</c:v>
                </c:pt>
              </c:numCache>
            </c:numRef>
          </c:yVal>
          <c:smooth val="0"/>
          <c:extLst>
            <c:ext xmlns:c16="http://schemas.microsoft.com/office/drawing/2014/chart" uri="{C3380CC4-5D6E-409C-BE32-E72D297353CC}">
              <c16:uniqueId val="{00000000-72D0-483C-B0BF-78DC5EF2BD4D}"/>
            </c:ext>
          </c:extLst>
        </c:ser>
        <c:ser>
          <c:idx val="2"/>
          <c:order val="1"/>
          <c:tx>
            <c:strRef>
              <c:f>'data voor figuren'!$F$82</c:f>
              <c:strCache>
                <c:ptCount val="1"/>
                <c:pt idx="0">
                  <c:v>Nieuw-West</c:v>
                </c:pt>
              </c:strCache>
            </c:strRef>
          </c:tx>
          <c:spPr>
            <a:ln w="28575">
              <a:noFill/>
            </a:ln>
          </c:spPr>
          <c:marker>
            <c:symbol val="diamond"/>
            <c:size val="7"/>
            <c:spPr>
              <a:solidFill>
                <a:srgbClr val="FFC000"/>
              </a:solidFill>
              <a:ln>
                <a:noFill/>
              </a:ln>
            </c:spPr>
          </c:marker>
          <c:xVal>
            <c:numRef>
              <c:f>'data voor figuren'!$C$83:$C$120</c:f>
              <c:numCache>
                <c:formatCode>General</c:formatCode>
                <c:ptCount val="38"/>
                <c:pt idx="0">
                  <c:v>87</c:v>
                </c:pt>
                <c:pt idx="1">
                  <c:v>83</c:v>
                </c:pt>
                <c:pt idx="2">
                  <c:v>72</c:v>
                </c:pt>
                <c:pt idx="3">
                  <c:v>85</c:v>
                </c:pt>
                <c:pt idx="4">
                  <c:v>89</c:v>
                </c:pt>
                <c:pt idx="5">
                  <c:v>84</c:v>
                </c:pt>
                <c:pt idx="6">
                  <c:v>89</c:v>
                </c:pt>
                <c:pt idx="7">
                  <c:v>86</c:v>
                </c:pt>
                <c:pt idx="8">
                  <c:v>87</c:v>
                </c:pt>
                <c:pt idx="9">
                  <c:v>89</c:v>
                </c:pt>
                <c:pt idx="10">
                  <c:v>84</c:v>
                </c:pt>
                <c:pt idx="11">
                  <c:v>88</c:v>
                </c:pt>
                <c:pt idx="12">
                  <c:v>86</c:v>
                </c:pt>
                <c:pt idx="13">
                  <c:v>63</c:v>
                </c:pt>
                <c:pt idx="14">
                  <c:v>85</c:v>
                </c:pt>
                <c:pt idx="15">
                  <c:v>89</c:v>
                </c:pt>
                <c:pt idx="16">
                  <c:v>90</c:v>
                </c:pt>
                <c:pt idx="17">
                  <c:v>79</c:v>
                </c:pt>
                <c:pt idx="18">
                  <c:v>75</c:v>
                </c:pt>
                <c:pt idx="19">
                  <c:v>73</c:v>
                </c:pt>
                <c:pt idx="20">
                  <c:v>86</c:v>
                </c:pt>
                <c:pt idx="21">
                  <c:v>85</c:v>
                </c:pt>
                <c:pt idx="22">
                  <c:v>85</c:v>
                </c:pt>
                <c:pt idx="23">
                  <c:v>90</c:v>
                </c:pt>
                <c:pt idx="24">
                  <c:v>82</c:v>
                </c:pt>
                <c:pt idx="25">
                  <c:v>87</c:v>
                </c:pt>
                <c:pt idx="26">
                  <c:v>81</c:v>
                </c:pt>
                <c:pt idx="27">
                  <c:v>85</c:v>
                </c:pt>
                <c:pt idx="28">
                  <c:v>90</c:v>
                </c:pt>
                <c:pt idx="29">
                  <c:v>75</c:v>
                </c:pt>
                <c:pt idx="30">
                  <c:v>85</c:v>
                </c:pt>
                <c:pt idx="31">
                  <c:v>90</c:v>
                </c:pt>
                <c:pt idx="32">
                  <c:v>84</c:v>
                </c:pt>
                <c:pt idx="33">
                  <c:v>86</c:v>
                </c:pt>
                <c:pt idx="34">
                  <c:v>90</c:v>
                </c:pt>
                <c:pt idx="35">
                  <c:v>90</c:v>
                </c:pt>
                <c:pt idx="36">
                  <c:v>90</c:v>
                </c:pt>
                <c:pt idx="37">
                  <c:v>88</c:v>
                </c:pt>
              </c:numCache>
            </c:numRef>
          </c:xVal>
          <c:yVal>
            <c:numRef>
              <c:f>'data voor figuren'!$F$83:$F$120</c:f>
              <c:numCache>
                <c:formatCode>General</c:formatCode>
                <c:ptCount val="38"/>
                <c:pt idx="8" formatCode="0">
                  <c:v>20</c:v>
                </c:pt>
                <c:pt idx="9" formatCode="0">
                  <c:v>60</c:v>
                </c:pt>
                <c:pt idx="10" formatCode="0">
                  <c:v>394</c:v>
                </c:pt>
                <c:pt idx="11" formatCode="0">
                  <c:v>15</c:v>
                </c:pt>
                <c:pt idx="12">
                  <c:v>308</c:v>
                </c:pt>
                <c:pt idx="13">
                  <c:v>10</c:v>
                </c:pt>
                <c:pt idx="14">
                  <c:v>45</c:v>
                </c:pt>
                <c:pt idx="15">
                  <c:v>11</c:v>
                </c:pt>
                <c:pt idx="16">
                  <c:v>75</c:v>
                </c:pt>
              </c:numCache>
            </c:numRef>
          </c:yVal>
          <c:smooth val="0"/>
          <c:extLst>
            <c:ext xmlns:c16="http://schemas.microsoft.com/office/drawing/2014/chart" uri="{C3380CC4-5D6E-409C-BE32-E72D297353CC}">
              <c16:uniqueId val="{00000001-72D0-483C-B0BF-78DC5EF2BD4D}"/>
            </c:ext>
          </c:extLst>
        </c:ser>
        <c:ser>
          <c:idx val="3"/>
          <c:order val="2"/>
          <c:tx>
            <c:strRef>
              <c:f>'data voor figuren'!$G$82</c:f>
              <c:strCache>
                <c:ptCount val="1"/>
                <c:pt idx="0">
                  <c:v>Zuid</c:v>
                </c:pt>
              </c:strCache>
            </c:strRef>
          </c:tx>
          <c:spPr>
            <a:ln w="28575">
              <a:noFill/>
            </a:ln>
          </c:spPr>
          <c:marker>
            <c:symbol val="diamond"/>
            <c:size val="7"/>
            <c:spPr>
              <a:solidFill>
                <a:schemeClr val="tx1"/>
              </a:solidFill>
              <a:ln>
                <a:noFill/>
              </a:ln>
            </c:spPr>
          </c:marker>
          <c:xVal>
            <c:numRef>
              <c:f>'data voor figuren'!$C$83:$C$120</c:f>
              <c:numCache>
                <c:formatCode>General</c:formatCode>
                <c:ptCount val="38"/>
                <c:pt idx="0">
                  <c:v>87</c:v>
                </c:pt>
                <c:pt idx="1">
                  <c:v>83</c:v>
                </c:pt>
                <c:pt idx="2">
                  <c:v>72</c:v>
                </c:pt>
                <c:pt idx="3">
                  <c:v>85</c:v>
                </c:pt>
                <c:pt idx="4">
                  <c:v>89</c:v>
                </c:pt>
                <c:pt idx="5">
                  <c:v>84</c:v>
                </c:pt>
                <c:pt idx="6">
                  <c:v>89</c:v>
                </c:pt>
                <c:pt idx="7">
                  <c:v>86</c:v>
                </c:pt>
                <c:pt idx="8">
                  <c:v>87</c:v>
                </c:pt>
                <c:pt idx="9">
                  <c:v>89</c:v>
                </c:pt>
                <c:pt idx="10">
                  <c:v>84</c:v>
                </c:pt>
                <c:pt idx="11">
                  <c:v>88</c:v>
                </c:pt>
                <c:pt idx="12">
                  <c:v>86</c:v>
                </c:pt>
                <c:pt idx="13">
                  <c:v>63</c:v>
                </c:pt>
                <c:pt idx="14">
                  <c:v>85</c:v>
                </c:pt>
                <c:pt idx="15">
                  <c:v>89</c:v>
                </c:pt>
                <c:pt idx="16">
                  <c:v>90</c:v>
                </c:pt>
                <c:pt idx="17">
                  <c:v>79</c:v>
                </c:pt>
                <c:pt idx="18">
                  <c:v>75</c:v>
                </c:pt>
                <c:pt idx="19">
                  <c:v>73</c:v>
                </c:pt>
                <c:pt idx="20">
                  <c:v>86</c:v>
                </c:pt>
                <c:pt idx="21">
                  <c:v>85</c:v>
                </c:pt>
                <c:pt idx="22">
                  <c:v>85</c:v>
                </c:pt>
                <c:pt idx="23">
                  <c:v>90</c:v>
                </c:pt>
                <c:pt idx="24">
                  <c:v>82</c:v>
                </c:pt>
                <c:pt idx="25">
                  <c:v>87</c:v>
                </c:pt>
                <c:pt idx="26">
                  <c:v>81</c:v>
                </c:pt>
                <c:pt idx="27">
                  <c:v>85</c:v>
                </c:pt>
                <c:pt idx="28">
                  <c:v>90</c:v>
                </c:pt>
                <c:pt idx="29">
                  <c:v>75</c:v>
                </c:pt>
                <c:pt idx="30">
                  <c:v>85</c:v>
                </c:pt>
                <c:pt idx="31">
                  <c:v>90</c:v>
                </c:pt>
                <c:pt idx="32">
                  <c:v>84</c:v>
                </c:pt>
                <c:pt idx="33">
                  <c:v>86</c:v>
                </c:pt>
                <c:pt idx="34">
                  <c:v>90</c:v>
                </c:pt>
                <c:pt idx="35">
                  <c:v>90</c:v>
                </c:pt>
                <c:pt idx="36">
                  <c:v>90</c:v>
                </c:pt>
                <c:pt idx="37">
                  <c:v>88</c:v>
                </c:pt>
              </c:numCache>
            </c:numRef>
          </c:xVal>
          <c:yVal>
            <c:numRef>
              <c:f>'data voor figuren'!$G$83:$G$120</c:f>
              <c:numCache>
                <c:formatCode>General</c:formatCode>
                <c:ptCount val="38"/>
                <c:pt idx="17">
                  <c:v>0</c:v>
                </c:pt>
                <c:pt idx="18">
                  <c:v>64</c:v>
                </c:pt>
              </c:numCache>
            </c:numRef>
          </c:yVal>
          <c:smooth val="0"/>
          <c:extLst>
            <c:ext xmlns:c16="http://schemas.microsoft.com/office/drawing/2014/chart" uri="{C3380CC4-5D6E-409C-BE32-E72D297353CC}">
              <c16:uniqueId val="{00000002-72D0-483C-B0BF-78DC5EF2BD4D}"/>
            </c:ext>
          </c:extLst>
        </c:ser>
        <c:ser>
          <c:idx val="4"/>
          <c:order val="3"/>
          <c:tx>
            <c:strRef>
              <c:f>'data voor figuren'!$H$82</c:f>
              <c:strCache>
                <c:ptCount val="1"/>
                <c:pt idx="0">
                  <c:v>Oost</c:v>
                </c:pt>
              </c:strCache>
            </c:strRef>
          </c:tx>
          <c:spPr>
            <a:ln w="28575">
              <a:noFill/>
            </a:ln>
          </c:spPr>
          <c:marker>
            <c:symbol val="diamond"/>
            <c:size val="7"/>
            <c:spPr>
              <a:solidFill>
                <a:srgbClr val="FF0000"/>
              </a:solidFill>
              <a:ln>
                <a:noFill/>
              </a:ln>
            </c:spPr>
          </c:marker>
          <c:xVal>
            <c:numRef>
              <c:f>'data voor figuren'!$C$83:$C$120</c:f>
              <c:numCache>
                <c:formatCode>General</c:formatCode>
                <c:ptCount val="38"/>
                <c:pt idx="0">
                  <c:v>87</c:v>
                </c:pt>
                <c:pt idx="1">
                  <c:v>83</c:v>
                </c:pt>
                <c:pt idx="2">
                  <c:v>72</c:v>
                </c:pt>
                <c:pt idx="3">
                  <c:v>85</c:v>
                </c:pt>
                <c:pt idx="4">
                  <c:v>89</c:v>
                </c:pt>
                <c:pt idx="5">
                  <c:v>84</c:v>
                </c:pt>
                <c:pt idx="6">
                  <c:v>89</c:v>
                </c:pt>
                <c:pt idx="7">
                  <c:v>86</c:v>
                </c:pt>
                <c:pt idx="8">
                  <c:v>87</c:v>
                </c:pt>
                <c:pt idx="9">
                  <c:v>89</c:v>
                </c:pt>
                <c:pt idx="10">
                  <c:v>84</c:v>
                </c:pt>
                <c:pt idx="11">
                  <c:v>88</c:v>
                </c:pt>
                <c:pt idx="12">
                  <c:v>86</c:v>
                </c:pt>
                <c:pt idx="13">
                  <c:v>63</c:v>
                </c:pt>
                <c:pt idx="14">
                  <c:v>85</c:v>
                </c:pt>
                <c:pt idx="15">
                  <c:v>89</c:v>
                </c:pt>
                <c:pt idx="16">
                  <c:v>90</c:v>
                </c:pt>
                <c:pt idx="17">
                  <c:v>79</c:v>
                </c:pt>
                <c:pt idx="18">
                  <c:v>75</c:v>
                </c:pt>
                <c:pt idx="19">
                  <c:v>73</c:v>
                </c:pt>
                <c:pt idx="20">
                  <c:v>86</c:v>
                </c:pt>
                <c:pt idx="21">
                  <c:v>85</c:v>
                </c:pt>
                <c:pt idx="22">
                  <c:v>85</c:v>
                </c:pt>
                <c:pt idx="23">
                  <c:v>90</c:v>
                </c:pt>
                <c:pt idx="24">
                  <c:v>82</c:v>
                </c:pt>
                <c:pt idx="25">
                  <c:v>87</c:v>
                </c:pt>
                <c:pt idx="26">
                  <c:v>81</c:v>
                </c:pt>
                <c:pt idx="27">
                  <c:v>85</c:v>
                </c:pt>
                <c:pt idx="28">
                  <c:v>90</c:v>
                </c:pt>
                <c:pt idx="29">
                  <c:v>75</c:v>
                </c:pt>
                <c:pt idx="30">
                  <c:v>85</c:v>
                </c:pt>
                <c:pt idx="31">
                  <c:v>90</c:v>
                </c:pt>
                <c:pt idx="32">
                  <c:v>84</c:v>
                </c:pt>
                <c:pt idx="33">
                  <c:v>86</c:v>
                </c:pt>
                <c:pt idx="34">
                  <c:v>90</c:v>
                </c:pt>
                <c:pt idx="35">
                  <c:v>90</c:v>
                </c:pt>
                <c:pt idx="36">
                  <c:v>90</c:v>
                </c:pt>
                <c:pt idx="37">
                  <c:v>88</c:v>
                </c:pt>
              </c:numCache>
            </c:numRef>
          </c:xVal>
          <c:yVal>
            <c:numRef>
              <c:f>'data voor figuren'!$H$83:$H$120</c:f>
              <c:numCache>
                <c:formatCode>General</c:formatCode>
                <c:ptCount val="38"/>
                <c:pt idx="19">
                  <c:v>0</c:v>
                </c:pt>
                <c:pt idx="20">
                  <c:v>0</c:v>
                </c:pt>
                <c:pt idx="21">
                  <c:v>0</c:v>
                </c:pt>
                <c:pt idx="22">
                  <c:v>0</c:v>
                </c:pt>
                <c:pt idx="23">
                  <c:v>87</c:v>
                </c:pt>
                <c:pt idx="24">
                  <c:v>10</c:v>
                </c:pt>
                <c:pt idx="25">
                  <c:v>0</c:v>
                </c:pt>
                <c:pt idx="26">
                  <c:v>10</c:v>
                </c:pt>
              </c:numCache>
            </c:numRef>
          </c:yVal>
          <c:smooth val="0"/>
          <c:extLst>
            <c:ext xmlns:c16="http://schemas.microsoft.com/office/drawing/2014/chart" uri="{C3380CC4-5D6E-409C-BE32-E72D297353CC}">
              <c16:uniqueId val="{00000003-72D0-483C-B0BF-78DC5EF2BD4D}"/>
            </c:ext>
          </c:extLst>
        </c:ser>
        <c:ser>
          <c:idx val="5"/>
          <c:order val="4"/>
          <c:tx>
            <c:strRef>
              <c:f>'data voor figuren'!$I$82</c:f>
              <c:strCache>
                <c:ptCount val="1"/>
                <c:pt idx="0">
                  <c:v>Noord</c:v>
                </c:pt>
              </c:strCache>
            </c:strRef>
          </c:tx>
          <c:spPr>
            <a:ln w="28575">
              <a:noFill/>
            </a:ln>
          </c:spPr>
          <c:marker>
            <c:symbol val="diamond"/>
            <c:size val="7"/>
            <c:spPr>
              <a:solidFill>
                <a:srgbClr val="FFFF00"/>
              </a:solidFill>
              <a:ln>
                <a:noFill/>
              </a:ln>
            </c:spPr>
          </c:marker>
          <c:xVal>
            <c:numRef>
              <c:f>'data voor figuren'!$C$83:$C$120</c:f>
              <c:numCache>
                <c:formatCode>General</c:formatCode>
                <c:ptCount val="38"/>
                <c:pt idx="0">
                  <c:v>87</c:v>
                </c:pt>
                <c:pt idx="1">
                  <c:v>83</c:v>
                </c:pt>
                <c:pt idx="2">
                  <c:v>72</c:v>
                </c:pt>
                <c:pt idx="3">
                  <c:v>85</c:v>
                </c:pt>
                <c:pt idx="4">
                  <c:v>89</c:v>
                </c:pt>
                <c:pt idx="5">
                  <c:v>84</c:v>
                </c:pt>
                <c:pt idx="6">
                  <c:v>89</c:v>
                </c:pt>
                <c:pt idx="7">
                  <c:v>86</c:v>
                </c:pt>
                <c:pt idx="8">
                  <c:v>87</c:v>
                </c:pt>
                <c:pt idx="9">
                  <c:v>89</c:v>
                </c:pt>
                <c:pt idx="10">
                  <c:v>84</c:v>
                </c:pt>
                <c:pt idx="11">
                  <c:v>88</c:v>
                </c:pt>
                <c:pt idx="12">
                  <c:v>86</c:v>
                </c:pt>
                <c:pt idx="13">
                  <c:v>63</c:v>
                </c:pt>
                <c:pt idx="14">
                  <c:v>85</c:v>
                </c:pt>
                <c:pt idx="15">
                  <c:v>89</c:v>
                </c:pt>
                <c:pt idx="16">
                  <c:v>90</c:v>
                </c:pt>
                <c:pt idx="17">
                  <c:v>79</c:v>
                </c:pt>
                <c:pt idx="18">
                  <c:v>75</c:v>
                </c:pt>
                <c:pt idx="19">
                  <c:v>73</c:v>
                </c:pt>
                <c:pt idx="20">
                  <c:v>86</c:v>
                </c:pt>
                <c:pt idx="21">
                  <c:v>85</c:v>
                </c:pt>
                <c:pt idx="22">
                  <c:v>85</c:v>
                </c:pt>
                <c:pt idx="23">
                  <c:v>90</c:v>
                </c:pt>
                <c:pt idx="24">
                  <c:v>82</c:v>
                </c:pt>
                <c:pt idx="25">
                  <c:v>87</c:v>
                </c:pt>
                <c:pt idx="26">
                  <c:v>81</c:v>
                </c:pt>
                <c:pt idx="27">
                  <c:v>85</c:v>
                </c:pt>
                <c:pt idx="28">
                  <c:v>90</c:v>
                </c:pt>
                <c:pt idx="29">
                  <c:v>75</c:v>
                </c:pt>
                <c:pt idx="30">
                  <c:v>85</c:v>
                </c:pt>
                <c:pt idx="31">
                  <c:v>90</c:v>
                </c:pt>
                <c:pt idx="32">
                  <c:v>84</c:v>
                </c:pt>
                <c:pt idx="33">
                  <c:v>86</c:v>
                </c:pt>
                <c:pt idx="34">
                  <c:v>90</c:v>
                </c:pt>
                <c:pt idx="35">
                  <c:v>90</c:v>
                </c:pt>
                <c:pt idx="36">
                  <c:v>90</c:v>
                </c:pt>
                <c:pt idx="37">
                  <c:v>88</c:v>
                </c:pt>
              </c:numCache>
            </c:numRef>
          </c:xVal>
          <c:yVal>
            <c:numRef>
              <c:f>'data voor figuren'!$I$83:$I$120</c:f>
              <c:numCache>
                <c:formatCode>General</c:formatCode>
                <c:ptCount val="38"/>
                <c:pt idx="27">
                  <c:v>50</c:v>
                </c:pt>
                <c:pt idx="28">
                  <c:v>13</c:v>
                </c:pt>
                <c:pt idx="29">
                  <c:v>93</c:v>
                </c:pt>
                <c:pt idx="30">
                  <c:v>0</c:v>
                </c:pt>
                <c:pt idx="31">
                  <c:v>271</c:v>
                </c:pt>
                <c:pt idx="32">
                  <c:v>324</c:v>
                </c:pt>
                <c:pt idx="33">
                  <c:v>139</c:v>
                </c:pt>
              </c:numCache>
            </c:numRef>
          </c:yVal>
          <c:smooth val="0"/>
          <c:extLst>
            <c:ext xmlns:c16="http://schemas.microsoft.com/office/drawing/2014/chart" uri="{C3380CC4-5D6E-409C-BE32-E72D297353CC}">
              <c16:uniqueId val="{00000004-72D0-483C-B0BF-78DC5EF2BD4D}"/>
            </c:ext>
          </c:extLst>
        </c:ser>
        <c:ser>
          <c:idx val="6"/>
          <c:order val="5"/>
          <c:tx>
            <c:strRef>
              <c:f>'data voor figuren'!$J$82</c:f>
              <c:strCache>
                <c:ptCount val="1"/>
                <c:pt idx="0">
                  <c:v>Zuidoost</c:v>
                </c:pt>
              </c:strCache>
            </c:strRef>
          </c:tx>
          <c:spPr>
            <a:ln w="28575">
              <a:noFill/>
            </a:ln>
          </c:spPr>
          <c:marker>
            <c:symbol val="diamond"/>
            <c:size val="7"/>
            <c:spPr>
              <a:solidFill>
                <a:srgbClr val="00B050"/>
              </a:solidFill>
              <a:ln>
                <a:noFill/>
              </a:ln>
            </c:spPr>
          </c:marker>
          <c:xVal>
            <c:numRef>
              <c:f>'data voor figuren'!$C$83:$C$120</c:f>
              <c:numCache>
                <c:formatCode>General</c:formatCode>
                <c:ptCount val="38"/>
                <c:pt idx="0">
                  <c:v>87</c:v>
                </c:pt>
                <c:pt idx="1">
                  <c:v>83</c:v>
                </c:pt>
                <c:pt idx="2">
                  <c:v>72</c:v>
                </c:pt>
                <c:pt idx="3">
                  <c:v>85</c:v>
                </c:pt>
                <c:pt idx="4">
                  <c:v>89</c:v>
                </c:pt>
                <c:pt idx="5">
                  <c:v>84</c:v>
                </c:pt>
                <c:pt idx="6">
                  <c:v>89</c:v>
                </c:pt>
                <c:pt idx="7">
                  <c:v>86</c:v>
                </c:pt>
                <c:pt idx="8">
                  <c:v>87</c:v>
                </c:pt>
                <c:pt idx="9">
                  <c:v>89</c:v>
                </c:pt>
                <c:pt idx="10">
                  <c:v>84</c:v>
                </c:pt>
                <c:pt idx="11">
                  <c:v>88</c:v>
                </c:pt>
                <c:pt idx="12">
                  <c:v>86</c:v>
                </c:pt>
                <c:pt idx="13">
                  <c:v>63</c:v>
                </c:pt>
                <c:pt idx="14">
                  <c:v>85</c:v>
                </c:pt>
                <c:pt idx="15">
                  <c:v>89</c:v>
                </c:pt>
                <c:pt idx="16">
                  <c:v>90</c:v>
                </c:pt>
                <c:pt idx="17">
                  <c:v>79</c:v>
                </c:pt>
                <c:pt idx="18">
                  <c:v>75</c:v>
                </c:pt>
                <c:pt idx="19">
                  <c:v>73</c:v>
                </c:pt>
                <c:pt idx="20">
                  <c:v>86</c:v>
                </c:pt>
                <c:pt idx="21">
                  <c:v>85</c:v>
                </c:pt>
                <c:pt idx="22">
                  <c:v>85</c:v>
                </c:pt>
                <c:pt idx="23">
                  <c:v>90</c:v>
                </c:pt>
                <c:pt idx="24">
                  <c:v>82</c:v>
                </c:pt>
                <c:pt idx="25">
                  <c:v>87</c:v>
                </c:pt>
                <c:pt idx="26">
                  <c:v>81</c:v>
                </c:pt>
                <c:pt idx="27">
                  <c:v>85</c:v>
                </c:pt>
                <c:pt idx="28">
                  <c:v>90</c:v>
                </c:pt>
                <c:pt idx="29">
                  <c:v>75</c:v>
                </c:pt>
                <c:pt idx="30">
                  <c:v>85</c:v>
                </c:pt>
                <c:pt idx="31">
                  <c:v>90</c:v>
                </c:pt>
                <c:pt idx="32">
                  <c:v>84</c:v>
                </c:pt>
                <c:pt idx="33">
                  <c:v>86</c:v>
                </c:pt>
                <c:pt idx="34">
                  <c:v>90</c:v>
                </c:pt>
                <c:pt idx="35">
                  <c:v>90</c:v>
                </c:pt>
                <c:pt idx="36">
                  <c:v>90</c:v>
                </c:pt>
                <c:pt idx="37">
                  <c:v>88</c:v>
                </c:pt>
              </c:numCache>
            </c:numRef>
          </c:xVal>
          <c:yVal>
            <c:numRef>
              <c:f>'data voor figuren'!$J$83:$J$120</c:f>
              <c:numCache>
                <c:formatCode>General</c:formatCode>
                <c:ptCount val="38"/>
                <c:pt idx="34">
                  <c:v>115</c:v>
                </c:pt>
                <c:pt idx="35">
                  <c:v>355</c:v>
                </c:pt>
                <c:pt idx="36">
                  <c:v>127</c:v>
                </c:pt>
                <c:pt idx="37">
                  <c:v>78</c:v>
                </c:pt>
              </c:numCache>
            </c:numRef>
          </c:yVal>
          <c:smooth val="0"/>
          <c:extLst>
            <c:ext xmlns:c16="http://schemas.microsoft.com/office/drawing/2014/chart" uri="{C3380CC4-5D6E-409C-BE32-E72D297353CC}">
              <c16:uniqueId val="{00000005-72D0-483C-B0BF-78DC5EF2BD4D}"/>
            </c:ext>
          </c:extLst>
        </c:ser>
        <c:dLbls>
          <c:showLegendKey val="0"/>
          <c:showVal val="0"/>
          <c:showCatName val="0"/>
          <c:showSerName val="0"/>
          <c:showPercent val="0"/>
          <c:showBubbleSize val="0"/>
        </c:dLbls>
        <c:axId val="135928832"/>
        <c:axId val="135951872"/>
      </c:scatterChart>
      <c:valAx>
        <c:axId val="135928832"/>
        <c:scaling>
          <c:orientation val="minMax"/>
        </c:scaling>
        <c:delete val="0"/>
        <c:axPos val="b"/>
        <c:title>
          <c:tx>
            <c:rich>
              <a:bodyPr/>
              <a:lstStyle/>
              <a:p>
                <a:pPr>
                  <a:defRPr sz="1400" b="1"/>
                </a:pPr>
                <a:r>
                  <a:rPr lang="nl-NL" sz="1400" b="1"/>
                  <a:t>bereik UPC regeling (%, WPI)</a:t>
                </a:r>
                <a:r>
                  <a:rPr lang="nl-NL" sz="1400" b="1" baseline="0"/>
                  <a:t> 2017-2019</a:t>
                </a:r>
                <a:endParaRPr lang="nl-NL" sz="1400" b="1"/>
              </a:p>
            </c:rich>
          </c:tx>
          <c:overlay val="0"/>
        </c:title>
        <c:numFmt formatCode="General" sourceLinked="1"/>
        <c:majorTickMark val="out"/>
        <c:minorTickMark val="none"/>
        <c:tickLblPos val="nextTo"/>
        <c:crossAx val="135951872"/>
        <c:crosses val="autoZero"/>
        <c:crossBetween val="midCat"/>
      </c:valAx>
      <c:valAx>
        <c:axId val="135951872"/>
        <c:scaling>
          <c:orientation val="minMax"/>
        </c:scaling>
        <c:delete val="0"/>
        <c:axPos val="l"/>
        <c:majorGridlines/>
        <c:title>
          <c:tx>
            <c:rich>
              <a:bodyPr rot="-5400000" vert="horz"/>
              <a:lstStyle/>
              <a:p>
                <a:pPr>
                  <a:defRPr sz="1400"/>
                </a:pPr>
                <a:r>
                  <a:rPr lang="nl-NL" sz="1400"/>
                  <a:t>aangevraagde Chromebooks</a:t>
                </a:r>
                <a:r>
                  <a:rPr lang="nl-NL" sz="1400" baseline="0"/>
                  <a:t> (aantal, OJZ)</a:t>
                </a:r>
                <a:endParaRPr lang="nl-NL" sz="1400"/>
              </a:p>
            </c:rich>
          </c:tx>
          <c:overlay val="0"/>
        </c:title>
        <c:numFmt formatCode="0" sourceLinked="1"/>
        <c:majorTickMark val="out"/>
        <c:minorTickMark val="none"/>
        <c:tickLblPos val="nextTo"/>
        <c:crossAx val="135928832"/>
        <c:crosses val="autoZero"/>
        <c:crossBetween val="midCat"/>
      </c:valAx>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sz="1600" b="1" i="0" baseline="0">
                <a:solidFill>
                  <a:sysClr val="windowText" lastClr="000000"/>
                </a:solidFill>
                <a:effectLst/>
                <a:latin typeface="Calibri" panose="020F0502020204030204" pitchFamily="34" charset="0"/>
              </a:rPr>
              <a:t>Laptops PO (2020) en bereik UPC regeling (2017-2019), per wijk</a:t>
            </a:r>
          </a:p>
          <a:p>
            <a:pPr>
              <a:defRPr/>
            </a:pPr>
            <a:r>
              <a:rPr lang="en-US" sz="1000" b="1" i="0" baseline="0">
                <a:solidFill>
                  <a:sysClr val="windowText" lastClr="000000"/>
                </a:solidFill>
                <a:effectLst/>
                <a:latin typeface="Calibri" panose="020F0502020204030204" pitchFamily="34" charset="0"/>
              </a:rPr>
              <a:t>(grootte van de bollen is het aantal huishoudens in de wijk met 3 of meer kinderen van 4 t/m 17 jaar)</a:t>
            </a:r>
            <a:endParaRPr lang="nl-NL" sz="1000" baseline="0">
              <a:solidFill>
                <a:sysClr val="windowText" lastClr="000000"/>
              </a:solidFill>
              <a:effectLst/>
              <a:latin typeface="Calibri" panose="020F0502020204030204" pitchFamily="34" charset="0"/>
            </a:endParaRPr>
          </a:p>
        </c:rich>
      </c:tx>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nl-NL"/>
        </a:p>
      </c:txPr>
    </c:title>
    <c:autoTitleDeleted val="0"/>
    <c:plotArea>
      <c:layout>
        <c:manualLayout>
          <c:layoutTarget val="inner"/>
          <c:xMode val="edge"/>
          <c:yMode val="edge"/>
          <c:x val="9.0805872369763105E-2"/>
          <c:y val="0.11411365449296142"/>
          <c:w val="0.8906218945821035"/>
          <c:h val="0.75318125705919714"/>
        </c:manualLayout>
      </c:layout>
      <c:bubbleChart>
        <c:varyColors val="0"/>
        <c:ser>
          <c:idx val="0"/>
          <c:order val="0"/>
          <c:spPr>
            <a:pattFill prst="ltUpDiag">
              <a:fgClr>
                <a:schemeClr val="accent1"/>
              </a:fgClr>
              <a:bgClr>
                <a:schemeClr val="accent1">
                  <a:lumMod val="20000"/>
                  <a:lumOff val="80000"/>
                </a:schemeClr>
              </a:bgClr>
            </a:pattFill>
            <a:ln w="9525" cap="flat" cmpd="sng" algn="ctr">
              <a:solidFill>
                <a:schemeClr val="accent1">
                  <a:alpha val="75000"/>
                </a:schemeClr>
              </a:solidFill>
            </a:ln>
            <a:effectLst>
              <a:innerShdw blurRad="114300">
                <a:schemeClr val="accent1">
                  <a:alpha val="70000"/>
                </a:schemeClr>
              </a:innerShdw>
            </a:effectLst>
          </c:spPr>
          <c:invertIfNegative val="0"/>
          <c:dLbls>
            <c:delete val="1"/>
          </c:dLbls>
          <c:xVal>
            <c:numRef>
              <c:f>'data voor figuren'!$D$202:$D$239</c:f>
              <c:numCache>
                <c:formatCode>General</c:formatCode>
                <c:ptCount val="38"/>
                <c:pt idx="0">
                  <c:v>87</c:v>
                </c:pt>
                <c:pt idx="1">
                  <c:v>83</c:v>
                </c:pt>
                <c:pt idx="2">
                  <c:v>85</c:v>
                </c:pt>
                <c:pt idx="3">
                  <c:v>89</c:v>
                </c:pt>
                <c:pt idx="4">
                  <c:v>72</c:v>
                </c:pt>
                <c:pt idx="5">
                  <c:v>84</c:v>
                </c:pt>
                <c:pt idx="6">
                  <c:v>89</c:v>
                </c:pt>
                <c:pt idx="7">
                  <c:v>86</c:v>
                </c:pt>
                <c:pt idx="8">
                  <c:v>87</c:v>
                </c:pt>
                <c:pt idx="9">
                  <c:v>89</c:v>
                </c:pt>
                <c:pt idx="10">
                  <c:v>84</c:v>
                </c:pt>
                <c:pt idx="11">
                  <c:v>88</c:v>
                </c:pt>
                <c:pt idx="12">
                  <c:v>86</c:v>
                </c:pt>
                <c:pt idx="13">
                  <c:v>63</c:v>
                </c:pt>
                <c:pt idx="14">
                  <c:v>85</c:v>
                </c:pt>
                <c:pt idx="15">
                  <c:v>89</c:v>
                </c:pt>
                <c:pt idx="16">
                  <c:v>90</c:v>
                </c:pt>
                <c:pt idx="17">
                  <c:v>75</c:v>
                </c:pt>
                <c:pt idx="18">
                  <c:v>79</c:v>
                </c:pt>
                <c:pt idx="19">
                  <c:v>73</c:v>
                </c:pt>
                <c:pt idx="20">
                  <c:v>86</c:v>
                </c:pt>
                <c:pt idx="21">
                  <c:v>85</c:v>
                </c:pt>
                <c:pt idx="22">
                  <c:v>85</c:v>
                </c:pt>
                <c:pt idx="23">
                  <c:v>90</c:v>
                </c:pt>
                <c:pt idx="24">
                  <c:v>82</c:v>
                </c:pt>
                <c:pt idx="25">
                  <c:v>87</c:v>
                </c:pt>
                <c:pt idx="26">
                  <c:v>81</c:v>
                </c:pt>
                <c:pt idx="27">
                  <c:v>75</c:v>
                </c:pt>
                <c:pt idx="28">
                  <c:v>85</c:v>
                </c:pt>
                <c:pt idx="29">
                  <c:v>86</c:v>
                </c:pt>
                <c:pt idx="30">
                  <c:v>85</c:v>
                </c:pt>
                <c:pt idx="31">
                  <c:v>90</c:v>
                </c:pt>
                <c:pt idx="32">
                  <c:v>90</c:v>
                </c:pt>
                <c:pt idx="33">
                  <c:v>84</c:v>
                </c:pt>
                <c:pt idx="34">
                  <c:v>90</c:v>
                </c:pt>
                <c:pt idx="35">
                  <c:v>90</c:v>
                </c:pt>
                <c:pt idx="36">
                  <c:v>90</c:v>
                </c:pt>
                <c:pt idx="37">
                  <c:v>88</c:v>
                </c:pt>
              </c:numCache>
            </c:numRef>
          </c:xVal>
          <c:yVal>
            <c:numRef>
              <c:f>'data voor figuren'!$C$202:$C$239</c:f>
              <c:numCache>
                <c:formatCode>General</c:formatCode>
                <c:ptCount val="38"/>
                <c:pt idx="0">
                  <c:v>0</c:v>
                </c:pt>
                <c:pt idx="1">
                  <c:v>30</c:v>
                </c:pt>
                <c:pt idx="2">
                  <c:v>0</c:v>
                </c:pt>
                <c:pt idx="3">
                  <c:v>144</c:v>
                </c:pt>
                <c:pt idx="4">
                  <c:v>0</c:v>
                </c:pt>
                <c:pt idx="5">
                  <c:v>25</c:v>
                </c:pt>
                <c:pt idx="6">
                  <c:v>0</c:v>
                </c:pt>
                <c:pt idx="7">
                  <c:v>147</c:v>
                </c:pt>
                <c:pt idx="8">
                  <c:v>20</c:v>
                </c:pt>
                <c:pt idx="9">
                  <c:v>60</c:v>
                </c:pt>
                <c:pt idx="10">
                  <c:v>394</c:v>
                </c:pt>
                <c:pt idx="11">
                  <c:v>15</c:v>
                </c:pt>
                <c:pt idx="12">
                  <c:v>308</c:v>
                </c:pt>
                <c:pt idx="13">
                  <c:v>10</c:v>
                </c:pt>
                <c:pt idx="14">
                  <c:v>45</c:v>
                </c:pt>
                <c:pt idx="15">
                  <c:v>11</c:v>
                </c:pt>
                <c:pt idx="16">
                  <c:v>75</c:v>
                </c:pt>
                <c:pt idx="17">
                  <c:v>64</c:v>
                </c:pt>
                <c:pt idx="18">
                  <c:v>0</c:v>
                </c:pt>
                <c:pt idx="19">
                  <c:v>0</c:v>
                </c:pt>
                <c:pt idx="20">
                  <c:v>0</c:v>
                </c:pt>
                <c:pt idx="21">
                  <c:v>0</c:v>
                </c:pt>
                <c:pt idx="22">
                  <c:v>0</c:v>
                </c:pt>
                <c:pt idx="23">
                  <c:v>87</c:v>
                </c:pt>
                <c:pt idx="24">
                  <c:v>10</c:v>
                </c:pt>
                <c:pt idx="25">
                  <c:v>0</c:v>
                </c:pt>
                <c:pt idx="26">
                  <c:v>10</c:v>
                </c:pt>
                <c:pt idx="27">
                  <c:v>93</c:v>
                </c:pt>
                <c:pt idx="28">
                  <c:v>0</c:v>
                </c:pt>
                <c:pt idx="29">
                  <c:v>139</c:v>
                </c:pt>
                <c:pt idx="30">
                  <c:v>50</c:v>
                </c:pt>
                <c:pt idx="31">
                  <c:v>13</c:v>
                </c:pt>
                <c:pt idx="32">
                  <c:v>271</c:v>
                </c:pt>
                <c:pt idx="33">
                  <c:v>324</c:v>
                </c:pt>
                <c:pt idx="34">
                  <c:v>115</c:v>
                </c:pt>
                <c:pt idx="35">
                  <c:v>355</c:v>
                </c:pt>
                <c:pt idx="36">
                  <c:v>127</c:v>
                </c:pt>
                <c:pt idx="37">
                  <c:v>78</c:v>
                </c:pt>
              </c:numCache>
            </c:numRef>
          </c:yVal>
          <c:bubbleSize>
            <c:numRef>
              <c:f>'data voor figuren'!$F$202:$F$239</c:f>
              <c:numCache>
                <c:formatCode>General</c:formatCode>
                <c:ptCount val="38"/>
                <c:pt idx="0">
                  <c:v>52</c:v>
                </c:pt>
                <c:pt idx="1">
                  <c:v>61</c:v>
                </c:pt>
                <c:pt idx="2">
                  <c:v>184</c:v>
                </c:pt>
                <c:pt idx="3">
                  <c:v>171</c:v>
                </c:pt>
                <c:pt idx="4">
                  <c:v>54</c:v>
                </c:pt>
                <c:pt idx="5">
                  <c:v>33</c:v>
                </c:pt>
                <c:pt idx="6">
                  <c:v>68</c:v>
                </c:pt>
                <c:pt idx="7">
                  <c:v>61</c:v>
                </c:pt>
                <c:pt idx="8">
                  <c:v>174</c:v>
                </c:pt>
                <c:pt idx="9">
                  <c:v>295</c:v>
                </c:pt>
                <c:pt idx="10">
                  <c:v>333</c:v>
                </c:pt>
                <c:pt idx="11">
                  <c:v>217</c:v>
                </c:pt>
                <c:pt idx="12">
                  <c:v>253</c:v>
                </c:pt>
                <c:pt idx="13">
                  <c:v>199</c:v>
                </c:pt>
                <c:pt idx="14">
                  <c:v>111</c:v>
                </c:pt>
                <c:pt idx="15">
                  <c:v>219</c:v>
                </c:pt>
                <c:pt idx="16">
                  <c:v>166</c:v>
                </c:pt>
                <c:pt idx="17">
                  <c:v>61</c:v>
                </c:pt>
                <c:pt idx="18">
                  <c:v>42</c:v>
                </c:pt>
                <c:pt idx="19">
                  <c:v>65</c:v>
                </c:pt>
                <c:pt idx="20">
                  <c:v>83</c:v>
                </c:pt>
                <c:pt idx="21">
                  <c:v>97</c:v>
                </c:pt>
                <c:pt idx="22">
                  <c:v>110</c:v>
                </c:pt>
                <c:pt idx="23">
                  <c:v>124</c:v>
                </c:pt>
                <c:pt idx="24">
                  <c:v>123</c:v>
                </c:pt>
                <c:pt idx="25">
                  <c:v>277</c:v>
                </c:pt>
                <c:pt idx="26">
                  <c:v>191</c:v>
                </c:pt>
                <c:pt idx="27">
                  <c:v>131</c:v>
                </c:pt>
                <c:pt idx="28">
                  <c:v>121</c:v>
                </c:pt>
                <c:pt idx="29">
                  <c:v>268</c:v>
                </c:pt>
                <c:pt idx="30">
                  <c:v>88</c:v>
                </c:pt>
                <c:pt idx="31">
                  <c:v>84</c:v>
                </c:pt>
                <c:pt idx="32">
                  <c:v>270</c:v>
                </c:pt>
                <c:pt idx="33">
                  <c:v>132</c:v>
                </c:pt>
                <c:pt idx="34">
                  <c:v>330</c:v>
                </c:pt>
                <c:pt idx="35">
                  <c:v>368</c:v>
                </c:pt>
                <c:pt idx="36">
                  <c:v>248</c:v>
                </c:pt>
                <c:pt idx="37">
                  <c:v>93</c:v>
                </c:pt>
              </c:numCache>
            </c:numRef>
          </c:bubbleSize>
          <c:bubble3D val="0"/>
          <c:extLst>
            <c:ext xmlns:c16="http://schemas.microsoft.com/office/drawing/2014/chart" uri="{C3380CC4-5D6E-409C-BE32-E72D297353CC}">
              <c16:uniqueId val="{00000000-AA95-4432-8171-55AAA8F52EAB}"/>
            </c:ext>
          </c:extLst>
        </c:ser>
        <c:dLbls>
          <c:dLblPos val="ctr"/>
          <c:showLegendKey val="0"/>
          <c:showVal val="1"/>
          <c:showCatName val="0"/>
          <c:showSerName val="0"/>
          <c:showPercent val="0"/>
          <c:showBubbleSize val="0"/>
        </c:dLbls>
        <c:bubbleScale val="30"/>
        <c:showNegBubbles val="0"/>
        <c:sizeRepresents val="w"/>
        <c:axId val="565913464"/>
        <c:axId val="565907888"/>
      </c:bubbleChart>
      <c:valAx>
        <c:axId val="565913464"/>
        <c:scaling>
          <c:orientation val="minMax"/>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r>
                  <a:rPr lang="nl-NL" sz="1800" b="1" i="0" baseline="0">
                    <a:effectLst/>
                  </a:rPr>
                  <a:t>bereik UPC regeling (%, WPI) 2017-2019</a:t>
                </a:r>
                <a:endParaRPr lang="nl-NL">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nl-NL"/>
              </a:p>
            </c:rich>
          </c:tx>
          <c:layout>
            <c:manualLayout>
              <c:xMode val="edge"/>
              <c:yMode val="edge"/>
              <c:x val="0.30192231850708412"/>
              <c:y val="0.92383530550616977"/>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l-NL"/>
          </a:p>
        </c:txPr>
        <c:crossAx val="565907888"/>
        <c:crosses val="autoZero"/>
        <c:crossBetween val="midCat"/>
      </c:valAx>
      <c:valAx>
        <c:axId val="565907888"/>
        <c:scaling>
          <c:orientation val="minMax"/>
          <c:min val="0"/>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r>
                  <a:rPr lang="nl-NL" sz="1800" b="1" i="0" baseline="0">
                    <a:effectLst/>
                  </a:rPr>
                  <a:t>aangevraagde Chromebooks (aantal, OJZ)</a:t>
                </a:r>
                <a:endParaRPr lang="nl-NL">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nl-NL"/>
              </a:p>
            </c:rich>
          </c:tx>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crossAx val="5659134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Laptops VO (2020) en PC regeling (2015-2019), per wijk</a:t>
            </a:r>
          </a:p>
        </c:rich>
      </c:tx>
      <c:overlay val="0"/>
    </c:title>
    <c:autoTitleDeleted val="0"/>
    <c:plotArea>
      <c:layout/>
      <c:scatterChart>
        <c:scatterStyle val="lineMarker"/>
        <c:varyColors val="0"/>
        <c:ser>
          <c:idx val="1"/>
          <c:order val="0"/>
          <c:tx>
            <c:strRef>
              <c:f>'data voor figuren'!$E$123</c:f>
              <c:strCache>
                <c:ptCount val="1"/>
                <c:pt idx="0">
                  <c:v>Centrum</c:v>
                </c:pt>
              </c:strCache>
            </c:strRef>
          </c:tx>
          <c:spPr>
            <a:ln w="28575">
              <a:noFill/>
            </a:ln>
          </c:spPr>
          <c:marker>
            <c:symbol val="diamond"/>
            <c:size val="7"/>
            <c:spPr>
              <a:solidFill>
                <a:srgbClr val="7030A0"/>
              </a:solidFill>
              <a:ln>
                <a:noFill/>
              </a:ln>
            </c:spPr>
          </c:marker>
          <c:xVal>
            <c:numRef>
              <c:f>'data voor figuren'!$C$124:$C$167</c:f>
              <c:numCache>
                <c:formatCode>General</c:formatCode>
                <c:ptCount val="44"/>
                <c:pt idx="0">
                  <c:v>50</c:v>
                </c:pt>
                <c:pt idx="1">
                  <c:v>60</c:v>
                </c:pt>
                <c:pt idx="2">
                  <c:v>10</c:v>
                </c:pt>
                <c:pt idx="3">
                  <c:v>0</c:v>
                </c:pt>
                <c:pt idx="4">
                  <c:v>0</c:v>
                </c:pt>
                <c:pt idx="5">
                  <c:v>20</c:v>
                </c:pt>
                <c:pt idx="6">
                  <c:v>50</c:v>
                </c:pt>
                <c:pt idx="7">
                  <c:v>20</c:v>
                </c:pt>
                <c:pt idx="8">
                  <c:v>0</c:v>
                </c:pt>
                <c:pt idx="9">
                  <c:v>0</c:v>
                </c:pt>
                <c:pt idx="10">
                  <c:v>360</c:v>
                </c:pt>
                <c:pt idx="11">
                  <c:v>300</c:v>
                </c:pt>
                <c:pt idx="12">
                  <c:v>110</c:v>
                </c:pt>
                <c:pt idx="13">
                  <c:v>90</c:v>
                </c:pt>
                <c:pt idx="14">
                  <c:v>200</c:v>
                </c:pt>
                <c:pt idx="15">
                  <c:v>0</c:v>
                </c:pt>
                <c:pt idx="16">
                  <c:v>70</c:v>
                </c:pt>
                <c:pt idx="17">
                  <c:v>120</c:v>
                </c:pt>
                <c:pt idx="18">
                  <c:v>40</c:v>
                </c:pt>
                <c:pt idx="19">
                  <c:v>10</c:v>
                </c:pt>
                <c:pt idx="20">
                  <c:v>10</c:v>
                </c:pt>
                <c:pt idx="21">
                  <c:v>0</c:v>
                </c:pt>
                <c:pt idx="22">
                  <c:v>50</c:v>
                </c:pt>
                <c:pt idx="23">
                  <c:v>80</c:v>
                </c:pt>
                <c:pt idx="24">
                  <c:v>0</c:v>
                </c:pt>
                <c:pt idx="25">
                  <c:v>60</c:v>
                </c:pt>
                <c:pt idx="26">
                  <c:v>40</c:v>
                </c:pt>
                <c:pt idx="27">
                  <c:v>130</c:v>
                </c:pt>
                <c:pt idx="28">
                  <c:v>130</c:v>
                </c:pt>
                <c:pt idx="29">
                  <c:v>220</c:v>
                </c:pt>
                <c:pt idx="30">
                  <c:v>20</c:v>
                </c:pt>
                <c:pt idx="31">
                  <c:v>120</c:v>
                </c:pt>
                <c:pt idx="32">
                  <c:v>90</c:v>
                </c:pt>
                <c:pt idx="33">
                  <c:v>40</c:v>
                </c:pt>
                <c:pt idx="34">
                  <c:v>210</c:v>
                </c:pt>
                <c:pt idx="35">
                  <c:v>190</c:v>
                </c:pt>
                <c:pt idx="36">
                  <c:v>150</c:v>
                </c:pt>
                <c:pt idx="37">
                  <c:v>340</c:v>
                </c:pt>
                <c:pt idx="38">
                  <c:v>250</c:v>
                </c:pt>
                <c:pt idx="39">
                  <c:v>10</c:v>
                </c:pt>
                <c:pt idx="40">
                  <c:v>0</c:v>
                </c:pt>
                <c:pt idx="41">
                  <c:v>650</c:v>
                </c:pt>
                <c:pt idx="42">
                  <c:v>640</c:v>
                </c:pt>
                <c:pt idx="43">
                  <c:v>520</c:v>
                </c:pt>
              </c:numCache>
            </c:numRef>
          </c:xVal>
          <c:yVal>
            <c:numRef>
              <c:f>'data voor figuren'!$E$124:$E$167</c:f>
              <c:numCache>
                <c:formatCode>General</c:formatCode>
                <c:ptCount val="44"/>
                <c:pt idx="0">
                  <c:v>8</c:v>
                </c:pt>
                <c:pt idx="1">
                  <c:v>0</c:v>
                </c:pt>
                <c:pt idx="2">
                  <c:v>0</c:v>
                </c:pt>
              </c:numCache>
            </c:numRef>
          </c:yVal>
          <c:smooth val="0"/>
          <c:extLst>
            <c:ext xmlns:c16="http://schemas.microsoft.com/office/drawing/2014/chart" uri="{C3380CC4-5D6E-409C-BE32-E72D297353CC}">
              <c16:uniqueId val="{00000000-C9FD-43D3-9B9E-F59E3A810240}"/>
            </c:ext>
          </c:extLst>
        </c:ser>
        <c:ser>
          <c:idx val="0"/>
          <c:order val="1"/>
          <c:tx>
            <c:strRef>
              <c:f>'data voor figuren'!$F$123</c:f>
              <c:strCache>
                <c:ptCount val="1"/>
                <c:pt idx="0">
                  <c:v>Westpoort</c:v>
                </c:pt>
              </c:strCache>
            </c:strRef>
          </c:tx>
          <c:spPr>
            <a:ln w="28575">
              <a:noFill/>
            </a:ln>
          </c:spPr>
          <c:xVal>
            <c:numRef>
              <c:f>'data voor figuren'!$C$124:$C$167</c:f>
              <c:numCache>
                <c:formatCode>General</c:formatCode>
                <c:ptCount val="44"/>
                <c:pt idx="0">
                  <c:v>50</c:v>
                </c:pt>
                <c:pt idx="1">
                  <c:v>60</c:v>
                </c:pt>
                <c:pt idx="2">
                  <c:v>10</c:v>
                </c:pt>
                <c:pt idx="3">
                  <c:v>0</c:v>
                </c:pt>
                <c:pt idx="4">
                  <c:v>0</c:v>
                </c:pt>
                <c:pt idx="5">
                  <c:v>20</c:v>
                </c:pt>
                <c:pt idx="6">
                  <c:v>50</c:v>
                </c:pt>
                <c:pt idx="7">
                  <c:v>20</c:v>
                </c:pt>
                <c:pt idx="8">
                  <c:v>0</c:v>
                </c:pt>
                <c:pt idx="9">
                  <c:v>0</c:v>
                </c:pt>
                <c:pt idx="10">
                  <c:v>360</c:v>
                </c:pt>
                <c:pt idx="11">
                  <c:v>300</c:v>
                </c:pt>
                <c:pt idx="12">
                  <c:v>110</c:v>
                </c:pt>
                <c:pt idx="13">
                  <c:v>90</c:v>
                </c:pt>
                <c:pt idx="14">
                  <c:v>200</c:v>
                </c:pt>
                <c:pt idx="15">
                  <c:v>0</c:v>
                </c:pt>
                <c:pt idx="16">
                  <c:v>70</c:v>
                </c:pt>
                <c:pt idx="17">
                  <c:v>120</c:v>
                </c:pt>
                <c:pt idx="18">
                  <c:v>40</c:v>
                </c:pt>
                <c:pt idx="19">
                  <c:v>10</c:v>
                </c:pt>
                <c:pt idx="20">
                  <c:v>10</c:v>
                </c:pt>
                <c:pt idx="21">
                  <c:v>0</c:v>
                </c:pt>
                <c:pt idx="22">
                  <c:v>50</c:v>
                </c:pt>
                <c:pt idx="23">
                  <c:v>80</c:v>
                </c:pt>
                <c:pt idx="24">
                  <c:v>0</c:v>
                </c:pt>
                <c:pt idx="25">
                  <c:v>60</c:v>
                </c:pt>
                <c:pt idx="26">
                  <c:v>40</c:v>
                </c:pt>
                <c:pt idx="27">
                  <c:v>130</c:v>
                </c:pt>
                <c:pt idx="28">
                  <c:v>130</c:v>
                </c:pt>
                <c:pt idx="29">
                  <c:v>220</c:v>
                </c:pt>
                <c:pt idx="30">
                  <c:v>20</c:v>
                </c:pt>
                <c:pt idx="31">
                  <c:v>120</c:v>
                </c:pt>
                <c:pt idx="32">
                  <c:v>90</c:v>
                </c:pt>
                <c:pt idx="33">
                  <c:v>40</c:v>
                </c:pt>
                <c:pt idx="34">
                  <c:v>210</c:v>
                </c:pt>
                <c:pt idx="35">
                  <c:v>190</c:v>
                </c:pt>
                <c:pt idx="36">
                  <c:v>150</c:v>
                </c:pt>
                <c:pt idx="37">
                  <c:v>340</c:v>
                </c:pt>
                <c:pt idx="38">
                  <c:v>250</c:v>
                </c:pt>
                <c:pt idx="39">
                  <c:v>10</c:v>
                </c:pt>
                <c:pt idx="40">
                  <c:v>0</c:v>
                </c:pt>
                <c:pt idx="41">
                  <c:v>650</c:v>
                </c:pt>
                <c:pt idx="42">
                  <c:v>640</c:v>
                </c:pt>
                <c:pt idx="43">
                  <c:v>520</c:v>
                </c:pt>
              </c:numCache>
            </c:numRef>
          </c:xVal>
          <c:yVal>
            <c:numRef>
              <c:f>'data voor figuren'!$F$124:$F$167</c:f>
              <c:numCache>
                <c:formatCode>General</c:formatCode>
                <c:ptCount val="44"/>
                <c:pt idx="3">
                  <c:v>20</c:v>
                </c:pt>
              </c:numCache>
            </c:numRef>
          </c:yVal>
          <c:smooth val="0"/>
          <c:extLst>
            <c:ext xmlns:c16="http://schemas.microsoft.com/office/drawing/2014/chart" uri="{C3380CC4-5D6E-409C-BE32-E72D297353CC}">
              <c16:uniqueId val="{00000001-C9FD-43D3-9B9E-F59E3A810240}"/>
            </c:ext>
          </c:extLst>
        </c:ser>
        <c:ser>
          <c:idx val="2"/>
          <c:order val="2"/>
          <c:tx>
            <c:strRef>
              <c:f>'data voor figuren'!$G$123</c:f>
              <c:strCache>
                <c:ptCount val="1"/>
                <c:pt idx="0">
                  <c:v>West</c:v>
                </c:pt>
              </c:strCache>
            </c:strRef>
          </c:tx>
          <c:spPr>
            <a:ln w="28575">
              <a:noFill/>
            </a:ln>
          </c:spPr>
          <c:marker>
            <c:symbol val="diamond"/>
            <c:size val="7"/>
            <c:spPr>
              <a:solidFill>
                <a:schemeClr val="tx2"/>
              </a:solidFill>
              <a:ln>
                <a:noFill/>
              </a:ln>
            </c:spPr>
          </c:marker>
          <c:xVal>
            <c:numRef>
              <c:f>'data voor figuren'!$C$124:$C$167</c:f>
              <c:numCache>
                <c:formatCode>General</c:formatCode>
                <c:ptCount val="44"/>
                <c:pt idx="0">
                  <c:v>50</c:v>
                </c:pt>
                <c:pt idx="1">
                  <c:v>60</c:v>
                </c:pt>
                <c:pt idx="2">
                  <c:v>10</c:v>
                </c:pt>
                <c:pt idx="3">
                  <c:v>0</c:v>
                </c:pt>
                <c:pt idx="4">
                  <c:v>0</c:v>
                </c:pt>
                <c:pt idx="5">
                  <c:v>20</c:v>
                </c:pt>
                <c:pt idx="6">
                  <c:v>50</c:v>
                </c:pt>
                <c:pt idx="7">
                  <c:v>20</c:v>
                </c:pt>
                <c:pt idx="8">
                  <c:v>0</c:v>
                </c:pt>
                <c:pt idx="9">
                  <c:v>0</c:v>
                </c:pt>
                <c:pt idx="10">
                  <c:v>360</c:v>
                </c:pt>
                <c:pt idx="11">
                  <c:v>300</c:v>
                </c:pt>
                <c:pt idx="12">
                  <c:v>110</c:v>
                </c:pt>
                <c:pt idx="13">
                  <c:v>90</c:v>
                </c:pt>
                <c:pt idx="14">
                  <c:v>200</c:v>
                </c:pt>
                <c:pt idx="15">
                  <c:v>0</c:v>
                </c:pt>
                <c:pt idx="16">
                  <c:v>70</c:v>
                </c:pt>
                <c:pt idx="17">
                  <c:v>120</c:v>
                </c:pt>
                <c:pt idx="18">
                  <c:v>40</c:v>
                </c:pt>
                <c:pt idx="19">
                  <c:v>10</c:v>
                </c:pt>
                <c:pt idx="20">
                  <c:v>10</c:v>
                </c:pt>
                <c:pt idx="21">
                  <c:v>0</c:v>
                </c:pt>
                <c:pt idx="22">
                  <c:v>50</c:v>
                </c:pt>
                <c:pt idx="23">
                  <c:v>80</c:v>
                </c:pt>
                <c:pt idx="24">
                  <c:v>0</c:v>
                </c:pt>
                <c:pt idx="25">
                  <c:v>60</c:v>
                </c:pt>
                <c:pt idx="26">
                  <c:v>40</c:v>
                </c:pt>
                <c:pt idx="27">
                  <c:v>130</c:v>
                </c:pt>
                <c:pt idx="28">
                  <c:v>130</c:v>
                </c:pt>
                <c:pt idx="29">
                  <c:v>220</c:v>
                </c:pt>
                <c:pt idx="30">
                  <c:v>20</c:v>
                </c:pt>
                <c:pt idx="31">
                  <c:v>120</c:v>
                </c:pt>
                <c:pt idx="32">
                  <c:v>90</c:v>
                </c:pt>
                <c:pt idx="33">
                  <c:v>40</c:v>
                </c:pt>
                <c:pt idx="34">
                  <c:v>210</c:v>
                </c:pt>
                <c:pt idx="35">
                  <c:v>190</c:v>
                </c:pt>
                <c:pt idx="36">
                  <c:v>150</c:v>
                </c:pt>
                <c:pt idx="37">
                  <c:v>340</c:v>
                </c:pt>
                <c:pt idx="38">
                  <c:v>250</c:v>
                </c:pt>
                <c:pt idx="39">
                  <c:v>10</c:v>
                </c:pt>
                <c:pt idx="40">
                  <c:v>0</c:v>
                </c:pt>
                <c:pt idx="41">
                  <c:v>650</c:v>
                </c:pt>
                <c:pt idx="42">
                  <c:v>640</c:v>
                </c:pt>
                <c:pt idx="43">
                  <c:v>520</c:v>
                </c:pt>
              </c:numCache>
            </c:numRef>
          </c:xVal>
          <c:yVal>
            <c:numRef>
              <c:f>'data voor figuren'!$G$124:$G$167</c:f>
              <c:numCache>
                <c:formatCode>General</c:formatCode>
                <c:ptCount val="44"/>
                <c:pt idx="4">
                  <c:v>6</c:v>
                </c:pt>
                <c:pt idx="5">
                  <c:v>40</c:v>
                </c:pt>
                <c:pt idx="6">
                  <c:v>91</c:v>
                </c:pt>
                <c:pt idx="7">
                  <c:v>44</c:v>
                </c:pt>
                <c:pt idx="8">
                  <c:v>0</c:v>
                </c:pt>
              </c:numCache>
            </c:numRef>
          </c:yVal>
          <c:smooth val="0"/>
          <c:extLst>
            <c:ext xmlns:c16="http://schemas.microsoft.com/office/drawing/2014/chart" uri="{C3380CC4-5D6E-409C-BE32-E72D297353CC}">
              <c16:uniqueId val="{00000002-C9FD-43D3-9B9E-F59E3A810240}"/>
            </c:ext>
          </c:extLst>
        </c:ser>
        <c:ser>
          <c:idx val="3"/>
          <c:order val="3"/>
          <c:tx>
            <c:strRef>
              <c:f>'data voor figuren'!$H$123</c:f>
              <c:strCache>
                <c:ptCount val="1"/>
                <c:pt idx="0">
                  <c:v>Nieuw-West</c:v>
                </c:pt>
              </c:strCache>
            </c:strRef>
          </c:tx>
          <c:spPr>
            <a:ln w="28575">
              <a:noFill/>
            </a:ln>
          </c:spPr>
          <c:marker>
            <c:symbol val="diamond"/>
            <c:size val="7"/>
            <c:spPr>
              <a:solidFill>
                <a:srgbClr val="FFC000"/>
              </a:solidFill>
              <a:ln>
                <a:noFill/>
              </a:ln>
            </c:spPr>
          </c:marker>
          <c:xVal>
            <c:numRef>
              <c:f>'data voor figuren'!$C$124:$C$167</c:f>
              <c:numCache>
                <c:formatCode>General</c:formatCode>
                <c:ptCount val="44"/>
                <c:pt idx="0">
                  <c:v>50</c:v>
                </c:pt>
                <c:pt idx="1">
                  <c:v>60</c:v>
                </c:pt>
                <c:pt idx="2">
                  <c:v>10</c:v>
                </c:pt>
                <c:pt idx="3">
                  <c:v>0</c:v>
                </c:pt>
                <c:pt idx="4">
                  <c:v>0</c:v>
                </c:pt>
                <c:pt idx="5">
                  <c:v>20</c:v>
                </c:pt>
                <c:pt idx="6">
                  <c:v>50</c:v>
                </c:pt>
                <c:pt idx="7">
                  <c:v>20</c:v>
                </c:pt>
                <c:pt idx="8">
                  <c:v>0</c:v>
                </c:pt>
                <c:pt idx="9">
                  <c:v>0</c:v>
                </c:pt>
                <c:pt idx="10">
                  <c:v>360</c:v>
                </c:pt>
                <c:pt idx="11">
                  <c:v>300</c:v>
                </c:pt>
                <c:pt idx="12">
                  <c:v>110</c:v>
                </c:pt>
                <c:pt idx="13">
                  <c:v>90</c:v>
                </c:pt>
                <c:pt idx="14">
                  <c:v>200</c:v>
                </c:pt>
                <c:pt idx="15">
                  <c:v>0</c:v>
                </c:pt>
                <c:pt idx="16">
                  <c:v>70</c:v>
                </c:pt>
                <c:pt idx="17">
                  <c:v>120</c:v>
                </c:pt>
                <c:pt idx="18">
                  <c:v>40</c:v>
                </c:pt>
                <c:pt idx="19">
                  <c:v>10</c:v>
                </c:pt>
                <c:pt idx="20">
                  <c:v>10</c:v>
                </c:pt>
                <c:pt idx="21">
                  <c:v>0</c:v>
                </c:pt>
                <c:pt idx="22">
                  <c:v>50</c:v>
                </c:pt>
                <c:pt idx="23">
                  <c:v>80</c:v>
                </c:pt>
                <c:pt idx="24">
                  <c:v>0</c:v>
                </c:pt>
                <c:pt idx="25">
                  <c:v>60</c:v>
                </c:pt>
                <c:pt idx="26">
                  <c:v>40</c:v>
                </c:pt>
                <c:pt idx="27">
                  <c:v>130</c:v>
                </c:pt>
                <c:pt idx="28">
                  <c:v>130</c:v>
                </c:pt>
                <c:pt idx="29">
                  <c:v>220</c:v>
                </c:pt>
                <c:pt idx="30">
                  <c:v>20</c:v>
                </c:pt>
                <c:pt idx="31">
                  <c:v>120</c:v>
                </c:pt>
                <c:pt idx="32">
                  <c:v>90</c:v>
                </c:pt>
                <c:pt idx="33">
                  <c:v>40</c:v>
                </c:pt>
                <c:pt idx="34">
                  <c:v>210</c:v>
                </c:pt>
                <c:pt idx="35">
                  <c:v>190</c:v>
                </c:pt>
                <c:pt idx="36">
                  <c:v>150</c:v>
                </c:pt>
                <c:pt idx="37">
                  <c:v>340</c:v>
                </c:pt>
                <c:pt idx="38">
                  <c:v>250</c:v>
                </c:pt>
                <c:pt idx="39">
                  <c:v>10</c:v>
                </c:pt>
                <c:pt idx="40">
                  <c:v>0</c:v>
                </c:pt>
                <c:pt idx="41">
                  <c:v>650</c:v>
                </c:pt>
                <c:pt idx="42">
                  <c:v>640</c:v>
                </c:pt>
                <c:pt idx="43">
                  <c:v>520</c:v>
                </c:pt>
              </c:numCache>
            </c:numRef>
          </c:xVal>
          <c:yVal>
            <c:numRef>
              <c:f>'data voor figuren'!$H$124:$H$167</c:f>
              <c:numCache>
                <c:formatCode>General</c:formatCode>
                <c:ptCount val="44"/>
                <c:pt idx="9">
                  <c:v>0</c:v>
                </c:pt>
                <c:pt idx="10">
                  <c:v>110</c:v>
                </c:pt>
                <c:pt idx="11">
                  <c:v>131</c:v>
                </c:pt>
                <c:pt idx="12">
                  <c:v>570</c:v>
                </c:pt>
                <c:pt idx="13">
                  <c:v>123</c:v>
                </c:pt>
                <c:pt idx="14">
                  <c:v>5</c:v>
                </c:pt>
              </c:numCache>
            </c:numRef>
          </c:yVal>
          <c:smooth val="0"/>
          <c:extLst>
            <c:ext xmlns:c16="http://schemas.microsoft.com/office/drawing/2014/chart" uri="{C3380CC4-5D6E-409C-BE32-E72D297353CC}">
              <c16:uniqueId val="{00000003-C9FD-43D3-9B9E-F59E3A810240}"/>
            </c:ext>
          </c:extLst>
        </c:ser>
        <c:ser>
          <c:idx val="4"/>
          <c:order val="4"/>
          <c:tx>
            <c:strRef>
              <c:f>'data voor figuren'!$I$123</c:f>
              <c:strCache>
                <c:ptCount val="1"/>
                <c:pt idx="0">
                  <c:v>Zuid</c:v>
                </c:pt>
              </c:strCache>
            </c:strRef>
          </c:tx>
          <c:spPr>
            <a:ln w="28575">
              <a:noFill/>
            </a:ln>
          </c:spPr>
          <c:marker>
            <c:symbol val="diamond"/>
            <c:size val="7"/>
            <c:spPr>
              <a:solidFill>
                <a:schemeClr val="tx1"/>
              </a:solidFill>
              <a:ln>
                <a:noFill/>
              </a:ln>
            </c:spPr>
          </c:marker>
          <c:xVal>
            <c:numRef>
              <c:f>'data voor figuren'!$C$124:$C$167</c:f>
              <c:numCache>
                <c:formatCode>General</c:formatCode>
                <c:ptCount val="44"/>
                <c:pt idx="0">
                  <c:v>50</c:v>
                </c:pt>
                <c:pt idx="1">
                  <c:v>60</c:v>
                </c:pt>
                <c:pt idx="2">
                  <c:v>10</c:v>
                </c:pt>
                <c:pt idx="3">
                  <c:v>0</c:v>
                </c:pt>
                <c:pt idx="4">
                  <c:v>0</c:v>
                </c:pt>
                <c:pt idx="5">
                  <c:v>20</c:v>
                </c:pt>
                <c:pt idx="6">
                  <c:v>50</c:v>
                </c:pt>
                <c:pt idx="7">
                  <c:v>20</c:v>
                </c:pt>
                <c:pt idx="8">
                  <c:v>0</c:v>
                </c:pt>
                <c:pt idx="9">
                  <c:v>0</c:v>
                </c:pt>
                <c:pt idx="10">
                  <c:v>360</c:v>
                </c:pt>
                <c:pt idx="11">
                  <c:v>300</c:v>
                </c:pt>
                <c:pt idx="12">
                  <c:v>110</c:v>
                </c:pt>
                <c:pt idx="13">
                  <c:v>90</c:v>
                </c:pt>
                <c:pt idx="14">
                  <c:v>200</c:v>
                </c:pt>
                <c:pt idx="15">
                  <c:v>0</c:v>
                </c:pt>
                <c:pt idx="16">
                  <c:v>70</c:v>
                </c:pt>
                <c:pt idx="17">
                  <c:v>120</c:v>
                </c:pt>
                <c:pt idx="18">
                  <c:v>40</c:v>
                </c:pt>
                <c:pt idx="19">
                  <c:v>10</c:v>
                </c:pt>
                <c:pt idx="20">
                  <c:v>10</c:v>
                </c:pt>
                <c:pt idx="21">
                  <c:v>0</c:v>
                </c:pt>
                <c:pt idx="22">
                  <c:v>50</c:v>
                </c:pt>
                <c:pt idx="23">
                  <c:v>80</c:v>
                </c:pt>
                <c:pt idx="24">
                  <c:v>0</c:v>
                </c:pt>
                <c:pt idx="25">
                  <c:v>60</c:v>
                </c:pt>
                <c:pt idx="26">
                  <c:v>40</c:v>
                </c:pt>
                <c:pt idx="27">
                  <c:v>130</c:v>
                </c:pt>
                <c:pt idx="28">
                  <c:v>130</c:v>
                </c:pt>
                <c:pt idx="29">
                  <c:v>220</c:v>
                </c:pt>
                <c:pt idx="30">
                  <c:v>20</c:v>
                </c:pt>
                <c:pt idx="31">
                  <c:v>120</c:v>
                </c:pt>
                <c:pt idx="32">
                  <c:v>90</c:v>
                </c:pt>
                <c:pt idx="33">
                  <c:v>40</c:v>
                </c:pt>
                <c:pt idx="34">
                  <c:v>210</c:v>
                </c:pt>
                <c:pt idx="35">
                  <c:v>190</c:v>
                </c:pt>
                <c:pt idx="36">
                  <c:v>150</c:v>
                </c:pt>
                <c:pt idx="37">
                  <c:v>340</c:v>
                </c:pt>
                <c:pt idx="38">
                  <c:v>250</c:v>
                </c:pt>
                <c:pt idx="39">
                  <c:v>10</c:v>
                </c:pt>
                <c:pt idx="40">
                  <c:v>0</c:v>
                </c:pt>
                <c:pt idx="41">
                  <c:v>650</c:v>
                </c:pt>
                <c:pt idx="42">
                  <c:v>640</c:v>
                </c:pt>
                <c:pt idx="43">
                  <c:v>520</c:v>
                </c:pt>
              </c:numCache>
            </c:numRef>
          </c:xVal>
          <c:yVal>
            <c:numRef>
              <c:f>'data voor figuren'!$I$124:$I$167</c:f>
              <c:numCache>
                <c:formatCode>General</c:formatCode>
                <c:ptCount val="44"/>
                <c:pt idx="15">
                  <c:v>115</c:v>
                </c:pt>
                <c:pt idx="16">
                  <c:v>46</c:v>
                </c:pt>
                <c:pt idx="17">
                  <c:v>0</c:v>
                </c:pt>
                <c:pt idx="18">
                  <c:v>0</c:v>
                </c:pt>
                <c:pt idx="19">
                  <c:v>0</c:v>
                </c:pt>
                <c:pt idx="20">
                  <c:v>54</c:v>
                </c:pt>
                <c:pt idx="21">
                  <c:v>80</c:v>
                </c:pt>
                <c:pt idx="22">
                  <c:v>0</c:v>
                </c:pt>
                <c:pt idx="23">
                  <c:v>0</c:v>
                </c:pt>
                <c:pt idx="24">
                  <c:v>0</c:v>
                </c:pt>
                <c:pt idx="25">
                  <c:v>61</c:v>
                </c:pt>
                <c:pt idx="26">
                  <c:v>5</c:v>
                </c:pt>
              </c:numCache>
            </c:numRef>
          </c:yVal>
          <c:smooth val="0"/>
          <c:extLst>
            <c:ext xmlns:c16="http://schemas.microsoft.com/office/drawing/2014/chart" uri="{C3380CC4-5D6E-409C-BE32-E72D297353CC}">
              <c16:uniqueId val="{00000004-C9FD-43D3-9B9E-F59E3A810240}"/>
            </c:ext>
          </c:extLst>
        </c:ser>
        <c:ser>
          <c:idx val="5"/>
          <c:order val="5"/>
          <c:tx>
            <c:strRef>
              <c:f>'data voor figuren'!$J$123</c:f>
              <c:strCache>
                <c:ptCount val="1"/>
                <c:pt idx="0">
                  <c:v>Oost</c:v>
                </c:pt>
              </c:strCache>
            </c:strRef>
          </c:tx>
          <c:spPr>
            <a:ln w="28575">
              <a:noFill/>
            </a:ln>
          </c:spPr>
          <c:marker>
            <c:symbol val="diamond"/>
            <c:size val="7"/>
            <c:spPr>
              <a:solidFill>
                <a:srgbClr val="FF0000"/>
              </a:solidFill>
              <a:ln>
                <a:noFill/>
              </a:ln>
            </c:spPr>
          </c:marker>
          <c:xVal>
            <c:numRef>
              <c:f>'data voor figuren'!$C$124:$C$167</c:f>
              <c:numCache>
                <c:formatCode>General</c:formatCode>
                <c:ptCount val="44"/>
                <c:pt idx="0">
                  <c:v>50</c:v>
                </c:pt>
                <c:pt idx="1">
                  <c:v>60</c:v>
                </c:pt>
                <c:pt idx="2">
                  <c:v>10</c:v>
                </c:pt>
                <c:pt idx="3">
                  <c:v>0</c:v>
                </c:pt>
                <c:pt idx="4">
                  <c:v>0</c:v>
                </c:pt>
                <c:pt idx="5">
                  <c:v>20</c:v>
                </c:pt>
                <c:pt idx="6">
                  <c:v>50</c:v>
                </c:pt>
                <c:pt idx="7">
                  <c:v>20</c:v>
                </c:pt>
                <c:pt idx="8">
                  <c:v>0</c:v>
                </c:pt>
                <c:pt idx="9">
                  <c:v>0</c:v>
                </c:pt>
                <c:pt idx="10">
                  <c:v>360</c:v>
                </c:pt>
                <c:pt idx="11">
                  <c:v>300</c:v>
                </c:pt>
                <c:pt idx="12">
                  <c:v>110</c:v>
                </c:pt>
                <c:pt idx="13">
                  <c:v>90</c:v>
                </c:pt>
                <c:pt idx="14">
                  <c:v>200</c:v>
                </c:pt>
                <c:pt idx="15">
                  <c:v>0</c:v>
                </c:pt>
                <c:pt idx="16">
                  <c:v>70</c:v>
                </c:pt>
                <c:pt idx="17">
                  <c:v>120</c:v>
                </c:pt>
                <c:pt idx="18">
                  <c:v>40</c:v>
                </c:pt>
                <c:pt idx="19">
                  <c:v>10</c:v>
                </c:pt>
                <c:pt idx="20">
                  <c:v>10</c:v>
                </c:pt>
                <c:pt idx="21">
                  <c:v>0</c:v>
                </c:pt>
                <c:pt idx="22">
                  <c:v>50</c:v>
                </c:pt>
                <c:pt idx="23">
                  <c:v>80</c:v>
                </c:pt>
                <c:pt idx="24">
                  <c:v>0</c:v>
                </c:pt>
                <c:pt idx="25">
                  <c:v>60</c:v>
                </c:pt>
                <c:pt idx="26">
                  <c:v>40</c:v>
                </c:pt>
                <c:pt idx="27">
                  <c:v>130</c:v>
                </c:pt>
                <c:pt idx="28">
                  <c:v>130</c:v>
                </c:pt>
                <c:pt idx="29">
                  <c:v>220</c:v>
                </c:pt>
                <c:pt idx="30">
                  <c:v>20</c:v>
                </c:pt>
                <c:pt idx="31">
                  <c:v>120</c:v>
                </c:pt>
                <c:pt idx="32">
                  <c:v>90</c:v>
                </c:pt>
                <c:pt idx="33">
                  <c:v>40</c:v>
                </c:pt>
                <c:pt idx="34">
                  <c:v>210</c:v>
                </c:pt>
                <c:pt idx="35">
                  <c:v>190</c:v>
                </c:pt>
                <c:pt idx="36">
                  <c:v>150</c:v>
                </c:pt>
                <c:pt idx="37">
                  <c:v>340</c:v>
                </c:pt>
                <c:pt idx="38">
                  <c:v>250</c:v>
                </c:pt>
                <c:pt idx="39">
                  <c:v>10</c:v>
                </c:pt>
                <c:pt idx="40">
                  <c:v>0</c:v>
                </c:pt>
                <c:pt idx="41">
                  <c:v>650</c:v>
                </c:pt>
                <c:pt idx="42">
                  <c:v>640</c:v>
                </c:pt>
                <c:pt idx="43">
                  <c:v>520</c:v>
                </c:pt>
              </c:numCache>
            </c:numRef>
          </c:xVal>
          <c:yVal>
            <c:numRef>
              <c:f>'data voor figuren'!$J$124:$J$167</c:f>
              <c:numCache>
                <c:formatCode>General</c:formatCode>
                <c:ptCount val="44"/>
                <c:pt idx="27">
                  <c:v>30</c:v>
                </c:pt>
                <c:pt idx="28">
                  <c:v>4</c:v>
                </c:pt>
                <c:pt idx="29">
                  <c:v>12</c:v>
                </c:pt>
                <c:pt idx="30">
                  <c:v>75</c:v>
                </c:pt>
                <c:pt idx="31">
                  <c:v>10</c:v>
                </c:pt>
                <c:pt idx="32">
                  <c:v>0</c:v>
                </c:pt>
                <c:pt idx="33">
                  <c:v>48</c:v>
                </c:pt>
              </c:numCache>
            </c:numRef>
          </c:yVal>
          <c:smooth val="0"/>
          <c:extLst>
            <c:ext xmlns:c16="http://schemas.microsoft.com/office/drawing/2014/chart" uri="{C3380CC4-5D6E-409C-BE32-E72D297353CC}">
              <c16:uniqueId val="{00000005-C9FD-43D3-9B9E-F59E3A810240}"/>
            </c:ext>
          </c:extLst>
        </c:ser>
        <c:ser>
          <c:idx val="6"/>
          <c:order val="6"/>
          <c:tx>
            <c:strRef>
              <c:f>'data voor figuren'!$K$123</c:f>
              <c:strCache>
                <c:ptCount val="1"/>
                <c:pt idx="0">
                  <c:v>Noord</c:v>
                </c:pt>
              </c:strCache>
            </c:strRef>
          </c:tx>
          <c:spPr>
            <a:ln w="28575">
              <a:noFill/>
            </a:ln>
          </c:spPr>
          <c:marker>
            <c:symbol val="diamond"/>
            <c:size val="7"/>
            <c:spPr>
              <a:solidFill>
                <a:srgbClr val="FFFF00"/>
              </a:solidFill>
              <a:ln>
                <a:noFill/>
              </a:ln>
            </c:spPr>
          </c:marker>
          <c:xVal>
            <c:numRef>
              <c:f>'data voor figuren'!$C$124:$C$167</c:f>
              <c:numCache>
                <c:formatCode>General</c:formatCode>
                <c:ptCount val="44"/>
                <c:pt idx="0">
                  <c:v>50</c:v>
                </c:pt>
                <c:pt idx="1">
                  <c:v>60</c:v>
                </c:pt>
                <c:pt idx="2">
                  <c:v>10</c:v>
                </c:pt>
                <c:pt idx="3">
                  <c:v>0</c:v>
                </c:pt>
                <c:pt idx="4">
                  <c:v>0</c:v>
                </c:pt>
                <c:pt idx="5">
                  <c:v>20</c:v>
                </c:pt>
                <c:pt idx="6">
                  <c:v>50</c:v>
                </c:pt>
                <c:pt idx="7">
                  <c:v>20</c:v>
                </c:pt>
                <c:pt idx="8">
                  <c:v>0</c:v>
                </c:pt>
                <c:pt idx="9">
                  <c:v>0</c:v>
                </c:pt>
                <c:pt idx="10">
                  <c:v>360</c:v>
                </c:pt>
                <c:pt idx="11">
                  <c:v>300</c:v>
                </c:pt>
                <c:pt idx="12">
                  <c:v>110</c:v>
                </c:pt>
                <c:pt idx="13">
                  <c:v>90</c:v>
                </c:pt>
                <c:pt idx="14">
                  <c:v>200</c:v>
                </c:pt>
                <c:pt idx="15">
                  <c:v>0</c:v>
                </c:pt>
                <c:pt idx="16">
                  <c:v>70</c:v>
                </c:pt>
                <c:pt idx="17">
                  <c:v>120</c:v>
                </c:pt>
                <c:pt idx="18">
                  <c:v>40</c:v>
                </c:pt>
                <c:pt idx="19">
                  <c:v>10</c:v>
                </c:pt>
                <c:pt idx="20">
                  <c:v>10</c:v>
                </c:pt>
                <c:pt idx="21">
                  <c:v>0</c:v>
                </c:pt>
                <c:pt idx="22">
                  <c:v>50</c:v>
                </c:pt>
                <c:pt idx="23">
                  <c:v>80</c:v>
                </c:pt>
                <c:pt idx="24">
                  <c:v>0</c:v>
                </c:pt>
                <c:pt idx="25">
                  <c:v>60</c:v>
                </c:pt>
                <c:pt idx="26">
                  <c:v>40</c:v>
                </c:pt>
                <c:pt idx="27">
                  <c:v>130</c:v>
                </c:pt>
                <c:pt idx="28">
                  <c:v>130</c:v>
                </c:pt>
                <c:pt idx="29">
                  <c:v>220</c:v>
                </c:pt>
                <c:pt idx="30">
                  <c:v>20</c:v>
                </c:pt>
                <c:pt idx="31">
                  <c:v>120</c:v>
                </c:pt>
                <c:pt idx="32">
                  <c:v>90</c:v>
                </c:pt>
                <c:pt idx="33">
                  <c:v>40</c:v>
                </c:pt>
                <c:pt idx="34">
                  <c:v>210</c:v>
                </c:pt>
                <c:pt idx="35">
                  <c:v>190</c:v>
                </c:pt>
                <c:pt idx="36">
                  <c:v>150</c:v>
                </c:pt>
                <c:pt idx="37">
                  <c:v>340</c:v>
                </c:pt>
                <c:pt idx="38">
                  <c:v>250</c:v>
                </c:pt>
                <c:pt idx="39">
                  <c:v>10</c:v>
                </c:pt>
                <c:pt idx="40">
                  <c:v>0</c:v>
                </c:pt>
                <c:pt idx="41">
                  <c:v>650</c:v>
                </c:pt>
                <c:pt idx="42">
                  <c:v>640</c:v>
                </c:pt>
                <c:pt idx="43">
                  <c:v>520</c:v>
                </c:pt>
              </c:numCache>
            </c:numRef>
          </c:xVal>
          <c:yVal>
            <c:numRef>
              <c:f>'data voor figuren'!$K$124:$K$167</c:f>
              <c:numCache>
                <c:formatCode>General</c:formatCode>
                <c:ptCount val="44"/>
                <c:pt idx="34">
                  <c:v>24</c:v>
                </c:pt>
                <c:pt idx="35">
                  <c:v>19</c:v>
                </c:pt>
                <c:pt idx="36">
                  <c:v>75</c:v>
                </c:pt>
                <c:pt idx="37">
                  <c:v>28</c:v>
                </c:pt>
                <c:pt idx="38">
                  <c:v>65</c:v>
                </c:pt>
                <c:pt idx="39">
                  <c:v>0</c:v>
                </c:pt>
                <c:pt idx="40">
                  <c:v>10</c:v>
                </c:pt>
              </c:numCache>
            </c:numRef>
          </c:yVal>
          <c:smooth val="0"/>
          <c:extLst>
            <c:ext xmlns:c16="http://schemas.microsoft.com/office/drawing/2014/chart" uri="{C3380CC4-5D6E-409C-BE32-E72D297353CC}">
              <c16:uniqueId val="{00000006-C9FD-43D3-9B9E-F59E3A810240}"/>
            </c:ext>
          </c:extLst>
        </c:ser>
        <c:ser>
          <c:idx val="7"/>
          <c:order val="7"/>
          <c:tx>
            <c:strRef>
              <c:f>'data voor figuren'!$L$123</c:f>
              <c:strCache>
                <c:ptCount val="1"/>
                <c:pt idx="0">
                  <c:v>Zuidoost</c:v>
                </c:pt>
              </c:strCache>
            </c:strRef>
          </c:tx>
          <c:spPr>
            <a:ln w="28575">
              <a:noFill/>
            </a:ln>
          </c:spPr>
          <c:marker>
            <c:symbol val="diamond"/>
            <c:size val="7"/>
            <c:spPr>
              <a:solidFill>
                <a:srgbClr val="00B050"/>
              </a:solidFill>
              <a:ln>
                <a:noFill/>
              </a:ln>
            </c:spPr>
          </c:marker>
          <c:xVal>
            <c:numRef>
              <c:f>'data voor figuren'!$C$124:$C$167</c:f>
              <c:numCache>
                <c:formatCode>General</c:formatCode>
                <c:ptCount val="44"/>
                <c:pt idx="0">
                  <c:v>50</c:v>
                </c:pt>
                <c:pt idx="1">
                  <c:v>60</c:v>
                </c:pt>
                <c:pt idx="2">
                  <c:v>10</c:v>
                </c:pt>
                <c:pt idx="3">
                  <c:v>0</c:v>
                </c:pt>
                <c:pt idx="4">
                  <c:v>0</c:v>
                </c:pt>
                <c:pt idx="5">
                  <c:v>20</c:v>
                </c:pt>
                <c:pt idx="6">
                  <c:v>50</c:v>
                </c:pt>
                <c:pt idx="7">
                  <c:v>20</c:v>
                </c:pt>
                <c:pt idx="8">
                  <c:v>0</c:v>
                </c:pt>
                <c:pt idx="9">
                  <c:v>0</c:v>
                </c:pt>
                <c:pt idx="10">
                  <c:v>360</c:v>
                </c:pt>
                <c:pt idx="11">
                  <c:v>300</c:v>
                </c:pt>
                <c:pt idx="12">
                  <c:v>110</c:v>
                </c:pt>
                <c:pt idx="13">
                  <c:v>90</c:v>
                </c:pt>
                <c:pt idx="14">
                  <c:v>200</c:v>
                </c:pt>
                <c:pt idx="15">
                  <c:v>0</c:v>
                </c:pt>
                <c:pt idx="16">
                  <c:v>70</c:v>
                </c:pt>
                <c:pt idx="17">
                  <c:v>120</c:v>
                </c:pt>
                <c:pt idx="18">
                  <c:v>40</c:v>
                </c:pt>
                <c:pt idx="19">
                  <c:v>10</c:v>
                </c:pt>
                <c:pt idx="20">
                  <c:v>10</c:v>
                </c:pt>
                <c:pt idx="21">
                  <c:v>0</c:v>
                </c:pt>
                <c:pt idx="22">
                  <c:v>50</c:v>
                </c:pt>
                <c:pt idx="23">
                  <c:v>80</c:v>
                </c:pt>
                <c:pt idx="24">
                  <c:v>0</c:v>
                </c:pt>
                <c:pt idx="25">
                  <c:v>60</c:v>
                </c:pt>
                <c:pt idx="26">
                  <c:v>40</c:v>
                </c:pt>
                <c:pt idx="27">
                  <c:v>130</c:v>
                </c:pt>
                <c:pt idx="28">
                  <c:v>130</c:v>
                </c:pt>
                <c:pt idx="29">
                  <c:v>220</c:v>
                </c:pt>
                <c:pt idx="30">
                  <c:v>20</c:v>
                </c:pt>
                <c:pt idx="31">
                  <c:v>120</c:v>
                </c:pt>
                <c:pt idx="32">
                  <c:v>90</c:v>
                </c:pt>
                <c:pt idx="33">
                  <c:v>40</c:v>
                </c:pt>
                <c:pt idx="34">
                  <c:v>210</c:v>
                </c:pt>
                <c:pt idx="35">
                  <c:v>190</c:v>
                </c:pt>
                <c:pt idx="36">
                  <c:v>150</c:v>
                </c:pt>
                <c:pt idx="37">
                  <c:v>340</c:v>
                </c:pt>
                <c:pt idx="38">
                  <c:v>250</c:v>
                </c:pt>
                <c:pt idx="39">
                  <c:v>10</c:v>
                </c:pt>
                <c:pt idx="40">
                  <c:v>0</c:v>
                </c:pt>
                <c:pt idx="41">
                  <c:v>650</c:v>
                </c:pt>
                <c:pt idx="42">
                  <c:v>640</c:v>
                </c:pt>
                <c:pt idx="43">
                  <c:v>520</c:v>
                </c:pt>
              </c:numCache>
            </c:numRef>
          </c:xVal>
          <c:yVal>
            <c:numRef>
              <c:f>'data voor figuren'!$L$124:$L$167</c:f>
              <c:numCache>
                <c:formatCode>General</c:formatCode>
                <c:ptCount val="44"/>
                <c:pt idx="41">
                  <c:v>225</c:v>
                </c:pt>
                <c:pt idx="42">
                  <c:v>0</c:v>
                </c:pt>
                <c:pt idx="43">
                  <c:v>104</c:v>
                </c:pt>
              </c:numCache>
            </c:numRef>
          </c:yVal>
          <c:smooth val="0"/>
          <c:extLst>
            <c:ext xmlns:c16="http://schemas.microsoft.com/office/drawing/2014/chart" uri="{C3380CC4-5D6E-409C-BE32-E72D297353CC}">
              <c16:uniqueId val="{00000007-C9FD-43D3-9B9E-F59E3A810240}"/>
            </c:ext>
          </c:extLst>
        </c:ser>
        <c:dLbls>
          <c:showLegendKey val="0"/>
          <c:showVal val="0"/>
          <c:showCatName val="0"/>
          <c:showSerName val="0"/>
          <c:showPercent val="0"/>
          <c:showBubbleSize val="0"/>
        </c:dLbls>
        <c:axId val="136234112"/>
        <c:axId val="136237440"/>
      </c:scatterChart>
      <c:valAx>
        <c:axId val="136234112"/>
        <c:scaling>
          <c:orientation val="minMax"/>
        </c:scaling>
        <c:delete val="0"/>
        <c:axPos val="b"/>
        <c:title>
          <c:tx>
            <c:rich>
              <a:bodyPr/>
              <a:lstStyle/>
              <a:p>
                <a:pPr>
                  <a:defRPr sz="1400" b="1"/>
                </a:pPr>
                <a:r>
                  <a:rPr lang="nl-NL" sz="1400" b="1"/>
                  <a:t>huishoudens met PC regeling (aantal, WPI)</a:t>
                </a:r>
                <a:r>
                  <a:rPr lang="nl-NL" sz="1400" b="1" baseline="0"/>
                  <a:t> 2015-2019</a:t>
                </a:r>
                <a:endParaRPr lang="nl-NL" sz="1400" b="1"/>
              </a:p>
            </c:rich>
          </c:tx>
          <c:overlay val="0"/>
        </c:title>
        <c:numFmt formatCode="General" sourceLinked="1"/>
        <c:majorTickMark val="out"/>
        <c:minorTickMark val="none"/>
        <c:tickLblPos val="nextTo"/>
        <c:crossAx val="136237440"/>
        <c:crosses val="autoZero"/>
        <c:crossBetween val="midCat"/>
      </c:valAx>
      <c:valAx>
        <c:axId val="136237440"/>
        <c:scaling>
          <c:orientation val="minMax"/>
        </c:scaling>
        <c:delete val="0"/>
        <c:axPos val="l"/>
        <c:majorGridlines/>
        <c:title>
          <c:tx>
            <c:rich>
              <a:bodyPr rot="-5400000" vert="horz"/>
              <a:lstStyle/>
              <a:p>
                <a:pPr>
                  <a:defRPr sz="1400"/>
                </a:pPr>
                <a:r>
                  <a:rPr lang="nl-NL" sz="1400"/>
                  <a:t>aangevraagde Chromebooks</a:t>
                </a:r>
                <a:r>
                  <a:rPr lang="nl-NL" sz="1400" baseline="0"/>
                  <a:t> (aantal, OJZ)</a:t>
                </a:r>
                <a:endParaRPr lang="nl-NL" sz="1400"/>
              </a:p>
            </c:rich>
          </c:tx>
          <c:overlay val="0"/>
        </c:title>
        <c:numFmt formatCode="General" sourceLinked="1"/>
        <c:majorTickMark val="out"/>
        <c:minorTickMark val="none"/>
        <c:tickLblPos val="nextTo"/>
        <c:crossAx val="136234112"/>
        <c:crosses val="autoZero"/>
        <c:crossBetween val="midCat"/>
      </c:valAx>
    </c:plotArea>
    <c:legend>
      <c:legendPos val="r"/>
      <c:overlay val="0"/>
    </c:legend>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Laptops VO (2020) en bereik PC regeling (2015-2019), per</a:t>
            </a:r>
            <a:r>
              <a:rPr lang="en-US" baseline="0"/>
              <a:t> wijk</a:t>
            </a:r>
            <a:endParaRPr lang="en-US"/>
          </a:p>
        </c:rich>
      </c:tx>
      <c:overlay val="0"/>
    </c:title>
    <c:autoTitleDeleted val="0"/>
    <c:plotArea>
      <c:layout>
        <c:manualLayout>
          <c:layoutTarget val="inner"/>
          <c:xMode val="edge"/>
          <c:yMode val="edge"/>
          <c:x val="7.8052412679184335E-2"/>
          <c:y val="9.4651042635418597E-2"/>
          <c:w val="0.79625912914731811"/>
          <c:h val="0.80426412052824103"/>
        </c:manualLayout>
      </c:layout>
      <c:scatterChart>
        <c:scatterStyle val="lineMarker"/>
        <c:varyColors val="0"/>
        <c:ser>
          <c:idx val="1"/>
          <c:order val="0"/>
          <c:tx>
            <c:strRef>
              <c:f>'data voor figuren'!$E$170</c:f>
              <c:strCache>
                <c:ptCount val="1"/>
                <c:pt idx="0">
                  <c:v>Centrum</c:v>
                </c:pt>
              </c:strCache>
            </c:strRef>
          </c:tx>
          <c:spPr>
            <a:ln w="28575">
              <a:noFill/>
            </a:ln>
          </c:spPr>
          <c:marker>
            <c:symbol val="diamond"/>
            <c:size val="7"/>
            <c:spPr>
              <a:solidFill>
                <a:srgbClr val="7030A0"/>
              </a:solidFill>
              <a:ln>
                <a:noFill/>
              </a:ln>
            </c:spPr>
          </c:marker>
          <c:xVal>
            <c:numRef>
              <c:f>'data voor figuren'!$C$171:$C$198</c:f>
              <c:numCache>
                <c:formatCode>General</c:formatCode>
                <c:ptCount val="28"/>
                <c:pt idx="0">
                  <c:v>70</c:v>
                </c:pt>
                <c:pt idx="1">
                  <c:v>71</c:v>
                </c:pt>
                <c:pt idx="2">
                  <c:v>78</c:v>
                </c:pt>
                <c:pt idx="3">
                  <c:v>84</c:v>
                </c:pt>
                <c:pt idx="4">
                  <c:v>75</c:v>
                </c:pt>
                <c:pt idx="5">
                  <c:v>80</c:v>
                </c:pt>
                <c:pt idx="6">
                  <c:v>82</c:v>
                </c:pt>
                <c:pt idx="7">
                  <c:v>62</c:v>
                </c:pt>
                <c:pt idx="8">
                  <c:v>69</c:v>
                </c:pt>
                <c:pt idx="9">
                  <c:v>58</c:v>
                </c:pt>
                <c:pt idx="10">
                  <c:v>64</c:v>
                </c:pt>
                <c:pt idx="11">
                  <c:v>76</c:v>
                </c:pt>
                <c:pt idx="12">
                  <c:v>65</c:v>
                </c:pt>
                <c:pt idx="13">
                  <c:v>65</c:v>
                </c:pt>
                <c:pt idx="14">
                  <c:v>72</c:v>
                </c:pt>
                <c:pt idx="15">
                  <c:v>82</c:v>
                </c:pt>
                <c:pt idx="16">
                  <c:v>77</c:v>
                </c:pt>
                <c:pt idx="17">
                  <c:v>76</c:v>
                </c:pt>
                <c:pt idx="18">
                  <c:v>82</c:v>
                </c:pt>
                <c:pt idx="19">
                  <c:v>68</c:v>
                </c:pt>
                <c:pt idx="20">
                  <c:v>70</c:v>
                </c:pt>
                <c:pt idx="21">
                  <c:v>80</c:v>
                </c:pt>
                <c:pt idx="22">
                  <c:v>76</c:v>
                </c:pt>
                <c:pt idx="23">
                  <c:v>76</c:v>
                </c:pt>
                <c:pt idx="24">
                  <c:v>78</c:v>
                </c:pt>
                <c:pt idx="25">
                  <c:v>78</c:v>
                </c:pt>
                <c:pt idx="26">
                  <c:v>80</c:v>
                </c:pt>
                <c:pt idx="27">
                  <c:v>83</c:v>
                </c:pt>
              </c:numCache>
            </c:numRef>
          </c:xVal>
          <c:yVal>
            <c:numRef>
              <c:f>'data voor figuren'!$E$171:$E$198</c:f>
              <c:numCache>
                <c:formatCode>General</c:formatCode>
                <c:ptCount val="28"/>
                <c:pt idx="0">
                  <c:v>8</c:v>
                </c:pt>
                <c:pt idx="1">
                  <c:v>0</c:v>
                </c:pt>
              </c:numCache>
            </c:numRef>
          </c:yVal>
          <c:smooth val="0"/>
          <c:extLst>
            <c:ext xmlns:c16="http://schemas.microsoft.com/office/drawing/2014/chart" uri="{C3380CC4-5D6E-409C-BE32-E72D297353CC}">
              <c16:uniqueId val="{00000000-F0F6-4BF8-AC3B-CF6C09BE9161}"/>
            </c:ext>
          </c:extLst>
        </c:ser>
        <c:ser>
          <c:idx val="0"/>
          <c:order val="1"/>
          <c:tx>
            <c:strRef>
              <c:f>'data voor figuren'!$F$170</c:f>
              <c:strCache>
                <c:ptCount val="1"/>
                <c:pt idx="0">
                  <c:v>Nieuw-West</c:v>
                </c:pt>
              </c:strCache>
            </c:strRef>
          </c:tx>
          <c:spPr>
            <a:ln w="28575">
              <a:noFill/>
            </a:ln>
          </c:spPr>
          <c:marker>
            <c:symbol val="diamond"/>
            <c:size val="7"/>
            <c:spPr>
              <a:solidFill>
                <a:srgbClr val="FFC000"/>
              </a:solidFill>
              <a:ln>
                <a:noFill/>
              </a:ln>
            </c:spPr>
          </c:marker>
          <c:xVal>
            <c:numRef>
              <c:f>'data voor figuren'!$C$171:$C$198</c:f>
              <c:numCache>
                <c:formatCode>General</c:formatCode>
                <c:ptCount val="28"/>
                <c:pt idx="0">
                  <c:v>70</c:v>
                </c:pt>
                <c:pt idx="1">
                  <c:v>71</c:v>
                </c:pt>
                <c:pt idx="2">
                  <c:v>78</c:v>
                </c:pt>
                <c:pt idx="3">
                  <c:v>84</c:v>
                </c:pt>
                <c:pt idx="4">
                  <c:v>75</c:v>
                </c:pt>
                <c:pt idx="5">
                  <c:v>80</c:v>
                </c:pt>
                <c:pt idx="6">
                  <c:v>82</c:v>
                </c:pt>
                <c:pt idx="7">
                  <c:v>62</c:v>
                </c:pt>
                <c:pt idx="8">
                  <c:v>69</c:v>
                </c:pt>
                <c:pt idx="9">
                  <c:v>58</c:v>
                </c:pt>
                <c:pt idx="10">
                  <c:v>64</c:v>
                </c:pt>
                <c:pt idx="11">
                  <c:v>76</c:v>
                </c:pt>
                <c:pt idx="12">
                  <c:v>65</c:v>
                </c:pt>
                <c:pt idx="13">
                  <c:v>65</c:v>
                </c:pt>
                <c:pt idx="14">
                  <c:v>72</c:v>
                </c:pt>
                <c:pt idx="15">
                  <c:v>82</c:v>
                </c:pt>
                <c:pt idx="16">
                  <c:v>77</c:v>
                </c:pt>
                <c:pt idx="17">
                  <c:v>76</c:v>
                </c:pt>
                <c:pt idx="18">
                  <c:v>82</c:v>
                </c:pt>
                <c:pt idx="19">
                  <c:v>68</c:v>
                </c:pt>
                <c:pt idx="20">
                  <c:v>70</c:v>
                </c:pt>
                <c:pt idx="21">
                  <c:v>80</c:v>
                </c:pt>
                <c:pt idx="22">
                  <c:v>76</c:v>
                </c:pt>
                <c:pt idx="23">
                  <c:v>76</c:v>
                </c:pt>
                <c:pt idx="24">
                  <c:v>78</c:v>
                </c:pt>
                <c:pt idx="25">
                  <c:v>78</c:v>
                </c:pt>
                <c:pt idx="26">
                  <c:v>80</c:v>
                </c:pt>
                <c:pt idx="27">
                  <c:v>83</c:v>
                </c:pt>
              </c:numCache>
            </c:numRef>
          </c:xVal>
          <c:yVal>
            <c:numRef>
              <c:f>'data voor figuren'!$F$171:$F$198</c:f>
              <c:numCache>
                <c:formatCode>General</c:formatCode>
                <c:ptCount val="28"/>
                <c:pt idx="2">
                  <c:v>110</c:v>
                </c:pt>
                <c:pt idx="3">
                  <c:v>131</c:v>
                </c:pt>
                <c:pt idx="4">
                  <c:v>570</c:v>
                </c:pt>
                <c:pt idx="5">
                  <c:v>123</c:v>
                </c:pt>
                <c:pt idx="6">
                  <c:v>5</c:v>
                </c:pt>
              </c:numCache>
            </c:numRef>
          </c:yVal>
          <c:smooth val="0"/>
          <c:extLst>
            <c:ext xmlns:c16="http://schemas.microsoft.com/office/drawing/2014/chart" uri="{C3380CC4-5D6E-409C-BE32-E72D297353CC}">
              <c16:uniqueId val="{00000001-F0F6-4BF8-AC3B-CF6C09BE9161}"/>
            </c:ext>
          </c:extLst>
        </c:ser>
        <c:ser>
          <c:idx val="2"/>
          <c:order val="2"/>
          <c:tx>
            <c:strRef>
              <c:f>'data voor figuren'!$G$170</c:f>
              <c:strCache>
                <c:ptCount val="1"/>
                <c:pt idx="0">
                  <c:v>Zuid</c:v>
                </c:pt>
              </c:strCache>
            </c:strRef>
          </c:tx>
          <c:spPr>
            <a:ln w="28575">
              <a:noFill/>
            </a:ln>
          </c:spPr>
          <c:marker>
            <c:symbol val="diamond"/>
            <c:size val="7"/>
            <c:spPr>
              <a:solidFill>
                <a:schemeClr val="tx1"/>
              </a:solidFill>
              <a:ln>
                <a:noFill/>
              </a:ln>
            </c:spPr>
          </c:marker>
          <c:xVal>
            <c:numRef>
              <c:f>'data voor figuren'!$C$171:$C$198</c:f>
              <c:numCache>
                <c:formatCode>General</c:formatCode>
                <c:ptCount val="28"/>
                <c:pt idx="0">
                  <c:v>70</c:v>
                </c:pt>
                <c:pt idx="1">
                  <c:v>71</c:v>
                </c:pt>
                <c:pt idx="2">
                  <c:v>78</c:v>
                </c:pt>
                <c:pt idx="3">
                  <c:v>84</c:v>
                </c:pt>
                <c:pt idx="4">
                  <c:v>75</c:v>
                </c:pt>
                <c:pt idx="5">
                  <c:v>80</c:v>
                </c:pt>
                <c:pt idx="6">
                  <c:v>82</c:v>
                </c:pt>
                <c:pt idx="7">
                  <c:v>62</c:v>
                </c:pt>
                <c:pt idx="8">
                  <c:v>69</c:v>
                </c:pt>
                <c:pt idx="9">
                  <c:v>58</c:v>
                </c:pt>
                <c:pt idx="10">
                  <c:v>64</c:v>
                </c:pt>
                <c:pt idx="11">
                  <c:v>76</c:v>
                </c:pt>
                <c:pt idx="12">
                  <c:v>65</c:v>
                </c:pt>
                <c:pt idx="13">
                  <c:v>65</c:v>
                </c:pt>
                <c:pt idx="14">
                  <c:v>72</c:v>
                </c:pt>
                <c:pt idx="15">
                  <c:v>82</c:v>
                </c:pt>
                <c:pt idx="16">
                  <c:v>77</c:v>
                </c:pt>
                <c:pt idx="17">
                  <c:v>76</c:v>
                </c:pt>
                <c:pt idx="18">
                  <c:v>82</c:v>
                </c:pt>
                <c:pt idx="19">
                  <c:v>68</c:v>
                </c:pt>
                <c:pt idx="20">
                  <c:v>70</c:v>
                </c:pt>
                <c:pt idx="21">
                  <c:v>80</c:v>
                </c:pt>
                <c:pt idx="22">
                  <c:v>76</c:v>
                </c:pt>
                <c:pt idx="23">
                  <c:v>76</c:v>
                </c:pt>
                <c:pt idx="24">
                  <c:v>78</c:v>
                </c:pt>
                <c:pt idx="25">
                  <c:v>78</c:v>
                </c:pt>
                <c:pt idx="26">
                  <c:v>80</c:v>
                </c:pt>
                <c:pt idx="27">
                  <c:v>83</c:v>
                </c:pt>
              </c:numCache>
            </c:numRef>
          </c:xVal>
          <c:yVal>
            <c:numRef>
              <c:f>'data voor figuren'!$G$171:$G$198</c:f>
              <c:numCache>
                <c:formatCode>General</c:formatCode>
                <c:ptCount val="28"/>
                <c:pt idx="7">
                  <c:v>46</c:v>
                </c:pt>
                <c:pt idx="8">
                  <c:v>0</c:v>
                </c:pt>
                <c:pt idx="9">
                  <c:v>0</c:v>
                </c:pt>
                <c:pt idx="10">
                  <c:v>0</c:v>
                </c:pt>
                <c:pt idx="11">
                  <c:v>0</c:v>
                </c:pt>
                <c:pt idx="12">
                  <c:v>61</c:v>
                </c:pt>
                <c:pt idx="13">
                  <c:v>5</c:v>
                </c:pt>
              </c:numCache>
            </c:numRef>
          </c:yVal>
          <c:smooth val="0"/>
          <c:extLst>
            <c:ext xmlns:c16="http://schemas.microsoft.com/office/drawing/2014/chart" uri="{C3380CC4-5D6E-409C-BE32-E72D297353CC}">
              <c16:uniqueId val="{00000002-F0F6-4BF8-AC3B-CF6C09BE9161}"/>
            </c:ext>
          </c:extLst>
        </c:ser>
        <c:ser>
          <c:idx val="3"/>
          <c:order val="3"/>
          <c:tx>
            <c:strRef>
              <c:f>'data voor figuren'!$H$170</c:f>
              <c:strCache>
                <c:ptCount val="1"/>
                <c:pt idx="0">
                  <c:v>Oost</c:v>
                </c:pt>
              </c:strCache>
            </c:strRef>
          </c:tx>
          <c:spPr>
            <a:ln w="28575">
              <a:noFill/>
            </a:ln>
          </c:spPr>
          <c:marker>
            <c:symbol val="diamond"/>
            <c:size val="7"/>
            <c:spPr>
              <a:solidFill>
                <a:srgbClr val="FF0000"/>
              </a:solidFill>
              <a:ln>
                <a:noFill/>
              </a:ln>
            </c:spPr>
          </c:marker>
          <c:xVal>
            <c:numRef>
              <c:f>'data voor figuren'!$C$171:$C$198</c:f>
              <c:numCache>
                <c:formatCode>General</c:formatCode>
                <c:ptCount val="28"/>
                <c:pt idx="0">
                  <c:v>70</c:v>
                </c:pt>
                <c:pt idx="1">
                  <c:v>71</c:v>
                </c:pt>
                <c:pt idx="2">
                  <c:v>78</c:v>
                </c:pt>
                <c:pt idx="3">
                  <c:v>84</c:v>
                </c:pt>
                <c:pt idx="4">
                  <c:v>75</c:v>
                </c:pt>
                <c:pt idx="5">
                  <c:v>80</c:v>
                </c:pt>
                <c:pt idx="6">
                  <c:v>82</c:v>
                </c:pt>
                <c:pt idx="7">
                  <c:v>62</c:v>
                </c:pt>
                <c:pt idx="8">
                  <c:v>69</c:v>
                </c:pt>
                <c:pt idx="9">
                  <c:v>58</c:v>
                </c:pt>
                <c:pt idx="10">
                  <c:v>64</c:v>
                </c:pt>
                <c:pt idx="11">
                  <c:v>76</c:v>
                </c:pt>
                <c:pt idx="12">
                  <c:v>65</c:v>
                </c:pt>
                <c:pt idx="13">
                  <c:v>65</c:v>
                </c:pt>
                <c:pt idx="14">
                  <c:v>72</c:v>
                </c:pt>
                <c:pt idx="15">
                  <c:v>82</c:v>
                </c:pt>
                <c:pt idx="16">
                  <c:v>77</c:v>
                </c:pt>
                <c:pt idx="17">
                  <c:v>76</c:v>
                </c:pt>
                <c:pt idx="18">
                  <c:v>82</c:v>
                </c:pt>
                <c:pt idx="19">
                  <c:v>68</c:v>
                </c:pt>
                <c:pt idx="20">
                  <c:v>70</c:v>
                </c:pt>
                <c:pt idx="21">
                  <c:v>80</c:v>
                </c:pt>
                <c:pt idx="22">
                  <c:v>76</c:v>
                </c:pt>
                <c:pt idx="23">
                  <c:v>76</c:v>
                </c:pt>
                <c:pt idx="24">
                  <c:v>78</c:v>
                </c:pt>
                <c:pt idx="25">
                  <c:v>78</c:v>
                </c:pt>
                <c:pt idx="26">
                  <c:v>80</c:v>
                </c:pt>
                <c:pt idx="27">
                  <c:v>83</c:v>
                </c:pt>
              </c:numCache>
            </c:numRef>
          </c:xVal>
          <c:yVal>
            <c:numRef>
              <c:f>'data voor figuren'!$H$171:$H$198</c:f>
              <c:numCache>
                <c:formatCode>General</c:formatCode>
                <c:ptCount val="28"/>
                <c:pt idx="14">
                  <c:v>30</c:v>
                </c:pt>
                <c:pt idx="15">
                  <c:v>4</c:v>
                </c:pt>
                <c:pt idx="16">
                  <c:v>12</c:v>
                </c:pt>
                <c:pt idx="17">
                  <c:v>10</c:v>
                </c:pt>
                <c:pt idx="18">
                  <c:v>0</c:v>
                </c:pt>
                <c:pt idx="19">
                  <c:v>48</c:v>
                </c:pt>
              </c:numCache>
            </c:numRef>
          </c:yVal>
          <c:smooth val="0"/>
          <c:extLst>
            <c:ext xmlns:c16="http://schemas.microsoft.com/office/drawing/2014/chart" uri="{C3380CC4-5D6E-409C-BE32-E72D297353CC}">
              <c16:uniqueId val="{00000003-F0F6-4BF8-AC3B-CF6C09BE9161}"/>
            </c:ext>
          </c:extLst>
        </c:ser>
        <c:ser>
          <c:idx val="4"/>
          <c:order val="4"/>
          <c:tx>
            <c:strRef>
              <c:f>'data voor figuren'!$I$170</c:f>
              <c:strCache>
                <c:ptCount val="1"/>
                <c:pt idx="0">
                  <c:v>Noord</c:v>
                </c:pt>
              </c:strCache>
            </c:strRef>
          </c:tx>
          <c:spPr>
            <a:ln w="28575">
              <a:noFill/>
            </a:ln>
          </c:spPr>
          <c:marker>
            <c:symbol val="diamond"/>
            <c:size val="7"/>
            <c:spPr>
              <a:solidFill>
                <a:srgbClr val="FFFF00"/>
              </a:solidFill>
              <a:ln>
                <a:noFill/>
              </a:ln>
            </c:spPr>
          </c:marker>
          <c:xVal>
            <c:numRef>
              <c:f>'data voor figuren'!$C$171:$C$198</c:f>
              <c:numCache>
                <c:formatCode>General</c:formatCode>
                <c:ptCount val="28"/>
                <c:pt idx="0">
                  <c:v>70</c:v>
                </c:pt>
                <c:pt idx="1">
                  <c:v>71</c:v>
                </c:pt>
                <c:pt idx="2">
                  <c:v>78</c:v>
                </c:pt>
                <c:pt idx="3">
                  <c:v>84</c:v>
                </c:pt>
                <c:pt idx="4">
                  <c:v>75</c:v>
                </c:pt>
                <c:pt idx="5">
                  <c:v>80</c:v>
                </c:pt>
                <c:pt idx="6">
                  <c:v>82</c:v>
                </c:pt>
                <c:pt idx="7">
                  <c:v>62</c:v>
                </c:pt>
                <c:pt idx="8">
                  <c:v>69</c:v>
                </c:pt>
                <c:pt idx="9">
                  <c:v>58</c:v>
                </c:pt>
                <c:pt idx="10">
                  <c:v>64</c:v>
                </c:pt>
                <c:pt idx="11">
                  <c:v>76</c:v>
                </c:pt>
                <c:pt idx="12">
                  <c:v>65</c:v>
                </c:pt>
                <c:pt idx="13">
                  <c:v>65</c:v>
                </c:pt>
                <c:pt idx="14">
                  <c:v>72</c:v>
                </c:pt>
                <c:pt idx="15">
                  <c:v>82</c:v>
                </c:pt>
                <c:pt idx="16">
                  <c:v>77</c:v>
                </c:pt>
                <c:pt idx="17">
                  <c:v>76</c:v>
                </c:pt>
                <c:pt idx="18">
                  <c:v>82</c:v>
                </c:pt>
                <c:pt idx="19">
                  <c:v>68</c:v>
                </c:pt>
                <c:pt idx="20">
                  <c:v>70</c:v>
                </c:pt>
                <c:pt idx="21">
                  <c:v>80</c:v>
                </c:pt>
                <c:pt idx="22">
                  <c:v>76</c:v>
                </c:pt>
                <c:pt idx="23">
                  <c:v>76</c:v>
                </c:pt>
                <c:pt idx="24">
                  <c:v>78</c:v>
                </c:pt>
                <c:pt idx="25">
                  <c:v>78</c:v>
                </c:pt>
                <c:pt idx="26">
                  <c:v>80</c:v>
                </c:pt>
                <c:pt idx="27">
                  <c:v>83</c:v>
                </c:pt>
              </c:numCache>
            </c:numRef>
          </c:xVal>
          <c:yVal>
            <c:numRef>
              <c:f>'data voor figuren'!$I$171:$I$198</c:f>
              <c:numCache>
                <c:formatCode>General</c:formatCode>
                <c:ptCount val="28"/>
                <c:pt idx="20">
                  <c:v>24</c:v>
                </c:pt>
                <c:pt idx="21">
                  <c:v>19</c:v>
                </c:pt>
                <c:pt idx="22">
                  <c:v>75</c:v>
                </c:pt>
                <c:pt idx="23">
                  <c:v>28</c:v>
                </c:pt>
                <c:pt idx="24">
                  <c:v>65</c:v>
                </c:pt>
              </c:numCache>
            </c:numRef>
          </c:yVal>
          <c:smooth val="0"/>
          <c:extLst>
            <c:ext xmlns:c16="http://schemas.microsoft.com/office/drawing/2014/chart" uri="{C3380CC4-5D6E-409C-BE32-E72D297353CC}">
              <c16:uniqueId val="{00000004-F0F6-4BF8-AC3B-CF6C09BE9161}"/>
            </c:ext>
          </c:extLst>
        </c:ser>
        <c:ser>
          <c:idx val="5"/>
          <c:order val="5"/>
          <c:tx>
            <c:strRef>
              <c:f>'data voor figuren'!$J$170</c:f>
              <c:strCache>
                <c:ptCount val="1"/>
                <c:pt idx="0">
                  <c:v>Zuidoost</c:v>
                </c:pt>
              </c:strCache>
            </c:strRef>
          </c:tx>
          <c:spPr>
            <a:ln w="28575">
              <a:noFill/>
            </a:ln>
          </c:spPr>
          <c:marker>
            <c:symbol val="diamond"/>
            <c:size val="7"/>
            <c:spPr>
              <a:solidFill>
                <a:srgbClr val="00B050"/>
              </a:solidFill>
              <a:ln>
                <a:noFill/>
              </a:ln>
            </c:spPr>
          </c:marker>
          <c:xVal>
            <c:numRef>
              <c:f>'data voor figuren'!$C$171:$C$198</c:f>
              <c:numCache>
                <c:formatCode>General</c:formatCode>
                <c:ptCount val="28"/>
                <c:pt idx="0">
                  <c:v>70</c:v>
                </c:pt>
                <c:pt idx="1">
                  <c:v>71</c:v>
                </c:pt>
                <c:pt idx="2">
                  <c:v>78</c:v>
                </c:pt>
                <c:pt idx="3">
                  <c:v>84</c:v>
                </c:pt>
                <c:pt idx="4">
                  <c:v>75</c:v>
                </c:pt>
                <c:pt idx="5">
                  <c:v>80</c:v>
                </c:pt>
                <c:pt idx="6">
                  <c:v>82</c:v>
                </c:pt>
                <c:pt idx="7">
                  <c:v>62</c:v>
                </c:pt>
                <c:pt idx="8">
                  <c:v>69</c:v>
                </c:pt>
                <c:pt idx="9">
                  <c:v>58</c:v>
                </c:pt>
                <c:pt idx="10">
                  <c:v>64</c:v>
                </c:pt>
                <c:pt idx="11">
                  <c:v>76</c:v>
                </c:pt>
                <c:pt idx="12">
                  <c:v>65</c:v>
                </c:pt>
                <c:pt idx="13">
                  <c:v>65</c:v>
                </c:pt>
                <c:pt idx="14">
                  <c:v>72</c:v>
                </c:pt>
                <c:pt idx="15">
                  <c:v>82</c:v>
                </c:pt>
                <c:pt idx="16">
                  <c:v>77</c:v>
                </c:pt>
                <c:pt idx="17">
                  <c:v>76</c:v>
                </c:pt>
                <c:pt idx="18">
                  <c:v>82</c:v>
                </c:pt>
                <c:pt idx="19">
                  <c:v>68</c:v>
                </c:pt>
                <c:pt idx="20">
                  <c:v>70</c:v>
                </c:pt>
                <c:pt idx="21">
                  <c:v>80</c:v>
                </c:pt>
                <c:pt idx="22">
                  <c:v>76</c:v>
                </c:pt>
                <c:pt idx="23">
                  <c:v>76</c:v>
                </c:pt>
                <c:pt idx="24">
                  <c:v>78</c:v>
                </c:pt>
                <c:pt idx="25">
                  <c:v>78</c:v>
                </c:pt>
                <c:pt idx="26">
                  <c:v>80</c:v>
                </c:pt>
                <c:pt idx="27">
                  <c:v>83</c:v>
                </c:pt>
              </c:numCache>
            </c:numRef>
          </c:xVal>
          <c:yVal>
            <c:numRef>
              <c:f>'data voor figuren'!$J$171:$J$198</c:f>
              <c:numCache>
                <c:formatCode>General</c:formatCode>
                <c:ptCount val="28"/>
                <c:pt idx="25">
                  <c:v>225</c:v>
                </c:pt>
                <c:pt idx="26">
                  <c:v>0</c:v>
                </c:pt>
                <c:pt idx="27">
                  <c:v>104</c:v>
                </c:pt>
              </c:numCache>
            </c:numRef>
          </c:yVal>
          <c:smooth val="0"/>
          <c:extLst>
            <c:ext xmlns:c16="http://schemas.microsoft.com/office/drawing/2014/chart" uri="{C3380CC4-5D6E-409C-BE32-E72D297353CC}">
              <c16:uniqueId val="{00000005-F0F6-4BF8-AC3B-CF6C09BE9161}"/>
            </c:ext>
          </c:extLst>
        </c:ser>
        <c:dLbls>
          <c:showLegendKey val="0"/>
          <c:showVal val="0"/>
          <c:showCatName val="0"/>
          <c:showSerName val="0"/>
          <c:showPercent val="0"/>
          <c:showBubbleSize val="0"/>
        </c:dLbls>
        <c:axId val="136251648"/>
        <c:axId val="136266496"/>
      </c:scatterChart>
      <c:valAx>
        <c:axId val="136251648"/>
        <c:scaling>
          <c:orientation val="minMax"/>
          <c:max val="100"/>
        </c:scaling>
        <c:delete val="0"/>
        <c:axPos val="b"/>
        <c:title>
          <c:tx>
            <c:rich>
              <a:bodyPr/>
              <a:lstStyle/>
              <a:p>
                <a:pPr>
                  <a:defRPr sz="1400" b="1"/>
                </a:pPr>
                <a:r>
                  <a:rPr lang="nl-NL" sz="1400" b="1"/>
                  <a:t>bereik PC regeling (%, WPI)</a:t>
                </a:r>
                <a:r>
                  <a:rPr lang="nl-NL" sz="1400" b="1" baseline="0"/>
                  <a:t> 2015-2019</a:t>
                </a:r>
                <a:endParaRPr lang="nl-NL" sz="1400" b="1"/>
              </a:p>
            </c:rich>
          </c:tx>
          <c:overlay val="0"/>
        </c:title>
        <c:numFmt formatCode="General" sourceLinked="1"/>
        <c:majorTickMark val="out"/>
        <c:minorTickMark val="none"/>
        <c:tickLblPos val="nextTo"/>
        <c:crossAx val="136266496"/>
        <c:crosses val="autoZero"/>
        <c:crossBetween val="midCat"/>
      </c:valAx>
      <c:valAx>
        <c:axId val="136266496"/>
        <c:scaling>
          <c:orientation val="minMax"/>
        </c:scaling>
        <c:delete val="0"/>
        <c:axPos val="l"/>
        <c:majorGridlines/>
        <c:title>
          <c:tx>
            <c:rich>
              <a:bodyPr rot="-5400000" vert="horz"/>
              <a:lstStyle/>
              <a:p>
                <a:pPr>
                  <a:defRPr sz="1400"/>
                </a:pPr>
                <a:r>
                  <a:rPr lang="nl-NL" sz="1400"/>
                  <a:t>aangevraagde Chromebooks</a:t>
                </a:r>
                <a:r>
                  <a:rPr lang="nl-NL" sz="1400" baseline="0"/>
                  <a:t> (aantal, OJZ)</a:t>
                </a:r>
                <a:endParaRPr lang="nl-NL" sz="1400"/>
              </a:p>
            </c:rich>
          </c:tx>
          <c:overlay val="0"/>
        </c:title>
        <c:numFmt formatCode="General" sourceLinked="1"/>
        <c:majorTickMark val="out"/>
        <c:minorTickMark val="none"/>
        <c:tickLblPos val="nextTo"/>
        <c:crossAx val="136251648"/>
        <c:crosses val="autoZero"/>
        <c:crossBetween val="midCat"/>
      </c:valAx>
    </c:plotArea>
    <c:legend>
      <c:legendPos val="r"/>
      <c:overlay val="0"/>
    </c:legend>
    <c:plotVisOnly val="1"/>
    <c:dispBlanksAs val="gap"/>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sz="1600" b="1" i="0" baseline="0">
                <a:solidFill>
                  <a:sysClr val="windowText" lastClr="000000"/>
                </a:solidFill>
                <a:effectLst/>
                <a:latin typeface="Calibri" panose="020F0502020204030204" pitchFamily="34" charset="0"/>
              </a:rPr>
              <a:t>Laptops VO (2020) en bereik PC regeling (2015-2019), per wijk</a:t>
            </a:r>
          </a:p>
          <a:p>
            <a:pPr>
              <a:defRPr/>
            </a:pPr>
            <a:r>
              <a:rPr lang="en-US" sz="1000" b="1" i="0" baseline="0">
                <a:solidFill>
                  <a:sysClr val="windowText" lastClr="000000"/>
                </a:solidFill>
                <a:effectLst/>
                <a:latin typeface="Calibri" panose="020F0502020204030204" pitchFamily="34" charset="0"/>
              </a:rPr>
              <a:t>(grootte van de bollen is het aantal huishoudens in de wijk met 3 of meer kinderen van 4 t/m 17 jaar)</a:t>
            </a:r>
            <a:endParaRPr lang="nl-NL" sz="1000" baseline="0">
              <a:solidFill>
                <a:sysClr val="windowText" lastClr="000000"/>
              </a:solidFill>
              <a:effectLst/>
              <a:latin typeface="Calibri" panose="020F0502020204030204" pitchFamily="34" charset="0"/>
            </a:endParaRPr>
          </a:p>
        </c:rich>
      </c:tx>
      <c:layout>
        <c:manualLayout>
          <c:xMode val="edge"/>
          <c:yMode val="edge"/>
          <c:x val="0.13251990127800928"/>
          <c:y val="1.254054075404197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nl-NL"/>
        </a:p>
      </c:txPr>
    </c:title>
    <c:autoTitleDeleted val="0"/>
    <c:plotArea>
      <c:layout>
        <c:manualLayout>
          <c:layoutTarget val="inner"/>
          <c:xMode val="edge"/>
          <c:yMode val="edge"/>
          <c:x val="8.9440764924520841E-2"/>
          <c:y val="0.12665419524700339"/>
          <c:w val="0.8906218945821035"/>
          <c:h val="0.74482089655650241"/>
        </c:manualLayout>
      </c:layout>
      <c:bubbleChart>
        <c:varyColors val="0"/>
        <c:ser>
          <c:idx val="0"/>
          <c:order val="0"/>
          <c:spPr>
            <a:pattFill prst="ltUpDiag">
              <a:fgClr>
                <a:schemeClr val="accent1"/>
              </a:fgClr>
              <a:bgClr>
                <a:schemeClr val="accent1">
                  <a:lumMod val="20000"/>
                  <a:lumOff val="80000"/>
                </a:schemeClr>
              </a:bgClr>
            </a:pattFill>
            <a:ln w="9525" cap="flat" cmpd="sng" algn="ctr">
              <a:solidFill>
                <a:schemeClr val="accent1">
                  <a:alpha val="75000"/>
                </a:schemeClr>
              </a:solidFill>
            </a:ln>
            <a:effectLst>
              <a:innerShdw blurRad="114300">
                <a:schemeClr val="accent1">
                  <a:alpha val="70000"/>
                </a:schemeClr>
              </a:innerShdw>
            </a:effectLst>
          </c:spPr>
          <c:invertIfNegative val="0"/>
          <c:dLbls>
            <c:delete val="1"/>
          </c:dLbls>
          <c:xVal>
            <c:numRef>
              <c:f>'data voor figuren'!$D$243:$D$270</c:f>
              <c:numCache>
                <c:formatCode>General</c:formatCode>
                <c:ptCount val="28"/>
                <c:pt idx="0">
                  <c:v>70</c:v>
                </c:pt>
                <c:pt idx="1">
                  <c:v>71</c:v>
                </c:pt>
                <c:pt idx="2">
                  <c:v>78</c:v>
                </c:pt>
                <c:pt idx="3">
                  <c:v>84</c:v>
                </c:pt>
                <c:pt idx="4">
                  <c:v>75</c:v>
                </c:pt>
                <c:pt idx="5">
                  <c:v>80</c:v>
                </c:pt>
                <c:pt idx="6">
                  <c:v>82</c:v>
                </c:pt>
                <c:pt idx="7">
                  <c:v>58</c:v>
                </c:pt>
                <c:pt idx="8">
                  <c:v>65</c:v>
                </c:pt>
                <c:pt idx="9">
                  <c:v>65</c:v>
                </c:pt>
                <c:pt idx="10">
                  <c:v>62</c:v>
                </c:pt>
                <c:pt idx="11">
                  <c:v>69</c:v>
                </c:pt>
                <c:pt idx="12">
                  <c:v>64</c:v>
                </c:pt>
                <c:pt idx="13">
                  <c:v>76</c:v>
                </c:pt>
                <c:pt idx="14">
                  <c:v>72</c:v>
                </c:pt>
                <c:pt idx="15">
                  <c:v>82</c:v>
                </c:pt>
                <c:pt idx="16">
                  <c:v>77</c:v>
                </c:pt>
                <c:pt idx="17">
                  <c:v>82</c:v>
                </c:pt>
                <c:pt idx="18">
                  <c:v>68</c:v>
                </c:pt>
                <c:pt idx="19">
                  <c:v>76</c:v>
                </c:pt>
                <c:pt idx="20">
                  <c:v>76</c:v>
                </c:pt>
                <c:pt idx="21">
                  <c:v>70</c:v>
                </c:pt>
                <c:pt idx="22">
                  <c:v>80</c:v>
                </c:pt>
                <c:pt idx="23">
                  <c:v>76</c:v>
                </c:pt>
                <c:pt idx="24">
                  <c:v>78</c:v>
                </c:pt>
                <c:pt idx="25">
                  <c:v>78</c:v>
                </c:pt>
                <c:pt idx="26">
                  <c:v>80</c:v>
                </c:pt>
                <c:pt idx="27">
                  <c:v>83</c:v>
                </c:pt>
              </c:numCache>
            </c:numRef>
          </c:xVal>
          <c:yVal>
            <c:numRef>
              <c:f>'data voor figuren'!$C$243:$C$270</c:f>
              <c:numCache>
                <c:formatCode>General</c:formatCode>
                <c:ptCount val="28"/>
                <c:pt idx="0">
                  <c:v>8</c:v>
                </c:pt>
                <c:pt idx="1">
                  <c:v>0</c:v>
                </c:pt>
                <c:pt idx="2">
                  <c:v>110</c:v>
                </c:pt>
                <c:pt idx="3">
                  <c:v>131</c:v>
                </c:pt>
                <c:pt idx="4">
                  <c:v>570</c:v>
                </c:pt>
                <c:pt idx="5">
                  <c:v>123</c:v>
                </c:pt>
                <c:pt idx="6">
                  <c:v>5</c:v>
                </c:pt>
                <c:pt idx="7">
                  <c:v>0</c:v>
                </c:pt>
                <c:pt idx="8">
                  <c:v>61</c:v>
                </c:pt>
                <c:pt idx="9">
                  <c:v>5</c:v>
                </c:pt>
                <c:pt idx="10">
                  <c:v>46</c:v>
                </c:pt>
                <c:pt idx="11">
                  <c:v>0</c:v>
                </c:pt>
                <c:pt idx="12">
                  <c:v>0</c:v>
                </c:pt>
                <c:pt idx="13">
                  <c:v>0</c:v>
                </c:pt>
                <c:pt idx="14">
                  <c:v>30</c:v>
                </c:pt>
                <c:pt idx="15">
                  <c:v>4</c:v>
                </c:pt>
                <c:pt idx="16">
                  <c:v>12</c:v>
                </c:pt>
                <c:pt idx="17">
                  <c:v>0</c:v>
                </c:pt>
                <c:pt idx="18">
                  <c:v>48</c:v>
                </c:pt>
                <c:pt idx="19">
                  <c:v>10</c:v>
                </c:pt>
                <c:pt idx="20">
                  <c:v>75</c:v>
                </c:pt>
                <c:pt idx="21">
                  <c:v>24</c:v>
                </c:pt>
                <c:pt idx="22">
                  <c:v>19</c:v>
                </c:pt>
                <c:pt idx="23">
                  <c:v>28</c:v>
                </c:pt>
                <c:pt idx="24">
                  <c:v>65</c:v>
                </c:pt>
                <c:pt idx="25">
                  <c:v>225</c:v>
                </c:pt>
                <c:pt idx="26">
                  <c:v>0</c:v>
                </c:pt>
                <c:pt idx="27">
                  <c:v>104</c:v>
                </c:pt>
              </c:numCache>
            </c:numRef>
          </c:yVal>
          <c:bubbleSize>
            <c:numRef>
              <c:f>'data voor figuren'!$F$243:$F$270</c:f>
              <c:numCache>
                <c:formatCode>General</c:formatCode>
                <c:ptCount val="28"/>
                <c:pt idx="0">
                  <c:v>39</c:v>
                </c:pt>
                <c:pt idx="1">
                  <c:v>58</c:v>
                </c:pt>
                <c:pt idx="2">
                  <c:v>295</c:v>
                </c:pt>
                <c:pt idx="3">
                  <c:v>253</c:v>
                </c:pt>
                <c:pt idx="4">
                  <c:v>111</c:v>
                </c:pt>
                <c:pt idx="5">
                  <c:v>66</c:v>
                </c:pt>
                <c:pt idx="6">
                  <c:v>166</c:v>
                </c:pt>
                <c:pt idx="7">
                  <c:v>49</c:v>
                </c:pt>
                <c:pt idx="8">
                  <c:v>74</c:v>
                </c:pt>
                <c:pt idx="9">
                  <c:v>42</c:v>
                </c:pt>
                <c:pt idx="10">
                  <c:v>40</c:v>
                </c:pt>
                <c:pt idx="11">
                  <c:v>39</c:v>
                </c:pt>
                <c:pt idx="12">
                  <c:v>74</c:v>
                </c:pt>
                <c:pt idx="13">
                  <c:v>32</c:v>
                </c:pt>
                <c:pt idx="14">
                  <c:v>65</c:v>
                </c:pt>
                <c:pt idx="15">
                  <c:v>83</c:v>
                </c:pt>
                <c:pt idx="16">
                  <c:v>124</c:v>
                </c:pt>
                <c:pt idx="17">
                  <c:v>64</c:v>
                </c:pt>
                <c:pt idx="18">
                  <c:v>130</c:v>
                </c:pt>
                <c:pt idx="19">
                  <c:v>191</c:v>
                </c:pt>
                <c:pt idx="20">
                  <c:v>121</c:v>
                </c:pt>
                <c:pt idx="21">
                  <c:v>88</c:v>
                </c:pt>
                <c:pt idx="22">
                  <c:v>84</c:v>
                </c:pt>
                <c:pt idx="23">
                  <c:v>270</c:v>
                </c:pt>
                <c:pt idx="24">
                  <c:v>132</c:v>
                </c:pt>
                <c:pt idx="25">
                  <c:v>330</c:v>
                </c:pt>
                <c:pt idx="26">
                  <c:v>368</c:v>
                </c:pt>
                <c:pt idx="27">
                  <c:v>248</c:v>
                </c:pt>
              </c:numCache>
            </c:numRef>
          </c:bubbleSize>
          <c:bubble3D val="0"/>
          <c:extLst>
            <c:ext xmlns:c16="http://schemas.microsoft.com/office/drawing/2014/chart" uri="{C3380CC4-5D6E-409C-BE32-E72D297353CC}">
              <c16:uniqueId val="{00000000-B32A-47B9-9B41-047FDEB15C4E}"/>
            </c:ext>
          </c:extLst>
        </c:ser>
        <c:dLbls>
          <c:dLblPos val="ctr"/>
          <c:showLegendKey val="0"/>
          <c:showVal val="1"/>
          <c:showCatName val="0"/>
          <c:showSerName val="0"/>
          <c:showPercent val="0"/>
          <c:showBubbleSize val="0"/>
        </c:dLbls>
        <c:bubbleScale val="30"/>
        <c:showNegBubbles val="0"/>
        <c:sizeRepresents val="w"/>
        <c:axId val="565913464"/>
        <c:axId val="565907888"/>
      </c:bubbleChart>
      <c:valAx>
        <c:axId val="565913464"/>
        <c:scaling>
          <c:orientation val="minMax"/>
          <c:max val="100"/>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r>
                  <a:rPr lang="nl-NL" sz="1800" b="1" i="0" baseline="0">
                    <a:effectLst/>
                  </a:rPr>
                  <a:t>bereik PC regeling (%, WPI) 2015-2019</a:t>
                </a:r>
                <a:endParaRPr lang="nl-NL">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nl-NL"/>
              </a:p>
            </c:rich>
          </c:tx>
          <c:layout>
            <c:manualLayout>
              <c:xMode val="edge"/>
              <c:yMode val="edge"/>
              <c:x val="0.30192231850708412"/>
              <c:y val="0.92383530550616977"/>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l-NL"/>
          </a:p>
        </c:txPr>
        <c:crossAx val="565907888"/>
        <c:crosses val="autoZero"/>
        <c:crossBetween val="midCat"/>
      </c:valAx>
      <c:valAx>
        <c:axId val="565907888"/>
        <c:scaling>
          <c:orientation val="minMax"/>
          <c:min val="0"/>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r>
                  <a:rPr lang="nl-NL" sz="1800" b="1" i="0" baseline="0">
                    <a:effectLst/>
                  </a:rPr>
                  <a:t>aangevraagde Chromebooks (aantal, OJZ)</a:t>
                </a:r>
                <a:endParaRPr lang="nl-NL">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nl-NL"/>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crossAx val="5659134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0">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9525" cap="flat" cmpd="sng" algn="ctr">
        <a:solidFill>
          <a:schemeClr val="phClr">
            <a:alpha val="75000"/>
          </a:schemeClr>
        </a:solidFill>
      </a:ln>
      <a:effectLst>
        <a:innerShdw blurRad="114300">
          <a:schemeClr val="phClr">
            <a:alpha val="70000"/>
          </a:scheme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9525" cap="flat" cmpd="sng" algn="ctr">
        <a:solidFill>
          <a:schemeClr val="phClr">
            <a:alpha val="75000"/>
          </a:schemeClr>
        </a:solidFill>
      </a:ln>
      <a:effectLst>
        <a:innerShdw blurRad="114300">
          <a:schemeClr val="phClr">
            <a:alpha val="70000"/>
          </a:scheme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phClr"/>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70">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9525" cap="flat" cmpd="sng" algn="ctr">
        <a:solidFill>
          <a:schemeClr val="phClr">
            <a:alpha val="75000"/>
          </a:schemeClr>
        </a:solidFill>
      </a:ln>
      <a:effectLst>
        <a:innerShdw blurRad="114300">
          <a:schemeClr val="phClr">
            <a:alpha val="70000"/>
          </a:scheme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9525" cap="flat" cmpd="sng" algn="ctr">
        <a:solidFill>
          <a:schemeClr val="phClr">
            <a:alpha val="75000"/>
          </a:schemeClr>
        </a:solidFill>
      </a:ln>
      <a:effectLst>
        <a:innerShdw blurRad="114300">
          <a:schemeClr val="phClr">
            <a:alpha val="70000"/>
          </a:scheme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phClr"/>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tabSelected="1" workbookViewId="0"/>
  </sheetViews>
  <pageMargins left="0.7" right="0.7" top="0.75" bottom="0.75" header="0.3" footer="0.3"/>
  <pageSetup paperSize="9" orientation="landscape" horizontalDpi="300" verticalDpi="300" r:id="rId1"/>
  <drawing r:id="rId2"/>
</chartsheet>
</file>

<file path=xl/chartsheets/sheet4.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horizontalDpi="300" verticalDpi="3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286875" cy="6051659"/>
    <xdr:graphicFrame macro="">
      <xdr:nvGraphicFramePr>
        <xdr:cNvPr id="2" name="Grafiek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6875" cy="6048375"/>
    <xdr:graphicFrame macro="">
      <xdr:nvGraphicFramePr>
        <xdr:cNvPr id="2" name="Grafiek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Grafiek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6875" cy="6051659"/>
    <xdr:graphicFrame macro="">
      <xdr:nvGraphicFramePr>
        <xdr:cNvPr id="2" name="Grafiek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6875" cy="6051659"/>
    <xdr:graphicFrame macro="">
      <xdr:nvGraphicFramePr>
        <xdr:cNvPr id="2" name="Grafiek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6875" cy="6048375"/>
    <xdr:graphicFrame macro="">
      <xdr:nvGraphicFramePr>
        <xdr:cNvPr id="2" name="Grafiek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Kantoorthema">
  <a:themeElements>
    <a:clrScheme name="OIS blauw en grijs">
      <a:dk1>
        <a:sysClr val="windowText" lastClr="000000"/>
      </a:dk1>
      <a:lt1>
        <a:sysClr val="window" lastClr="FFFFFF"/>
      </a:lt1>
      <a:dk2>
        <a:srgbClr val="004699"/>
      </a:dk2>
      <a:lt2>
        <a:srgbClr val="00A0E6"/>
      </a:lt2>
      <a:accent1>
        <a:srgbClr val="71BDEE"/>
      </a:accent1>
      <a:accent2>
        <a:srgbClr val="B1D9F5"/>
      </a:accent2>
      <a:accent3>
        <a:srgbClr val="E5F2FC"/>
      </a:accent3>
      <a:accent4>
        <a:srgbClr val="787878"/>
      </a:accent4>
      <a:accent5>
        <a:srgbClr val="BEBEBE"/>
      </a:accent5>
      <a:accent6>
        <a:srgbClr val="E8E8E8"/>
      </a:accent6>
      <a:hlink>
        <a:srgbClr val="787878"/>
      </a:hlink>
      <a:folHlink>
        <a:srgbClr val="787878"/>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A25" sqref="A25"/>
    </sheetView>
  </sheetViews>
  <sheetFormatPr defaultRowHeight="15" x14ac:dyDescent="0.25"/>
  <cols>
    <col min="1" max="1" width="105" style="14" bestFit="1" customWidth="1"/>
  </cols>
  <sheetData>
    <row r="1" spans="1:1" x14ac:dyDescent="0.25">
      <c r="A1" s="17" t="s">
        <v>140</v>
      </c>
    </row>
    <row r="3" spans="1:1" x14ac:dyDescent="0.25">
      <c r="A3" s="12" t="s">
        <v>129</v>
      </c>
    </row>
    <row r="4" spans="1:1" x14ac:dyDescent="0.25">
      <c r="A4" s="13" t="s">
        <v>197</v>
      </c>
    </row>
    <row r="5" spans="1:1" x14ac:dyDescent="0.25">
      <c r="A5" s="12"/>
    </row>
    <row r="6" spans="1:1" x14ac:dyDescent="0.25">
      <c r="A6" s="12" t="s">
        <v>111</v>
      </c>
    </row>
    <row r="7" spans="1:1" x14ac:dyDescent="0.25">
      <c r="A7" s="13" t="s">
        <v>198</v>
      </c>
    </row>
    <row r="8" spans="1:1" x14ac:dyDescent="0.25">
      <c r="A8" s="13"/>
    </row>
    <row r="9" spans="1:1" x14ac:dyDescent="0.25">
      <c r="A9" s="12" t="s">
        <v>112</v>
      </c>
    </row>
    <row r="10" spans="1:1" x14ac:dyDescent="0.25">
      <c r="A10" s="13" t="s">
        <v>199</v>
      </c>
    </row>
    <row r="11" spans="1:1" x14ac:dyDescent="0.25">
      <c r="A11" s="13"/>
    </row>
    <row r="12" spans="1:1" x14ac:dyDescent="0.25">
      <c r="A12" s="12" t="s">
        <v>128</v>
      </c>
    </row>
    <row r="13" spans="1:1" ht="32.25" customHeight="1" x14ac:dyDescent="0.25">
      <c r="A13" s="13" t="s">
        <v>137</v>
      </c>
    </row>
    <row r="14" spans="1:1" x14ac:dyDescent="0.25">
      <c r="A14" s="13"/>
    </row>
    <row r="15" spans="1:1" x14ac:dyDescent="0.25">
      <c r="A15" s="12" t="s">
        <v>133</v>
      </c>
    </row>
    <row r="16" spans="1:1" ht="48" x14ac:dyDescent="0.25">
      <c r="A16" s="13" t="s">
        <v>204</v>
      </c>
    </row>
    <row r="17" spans="1:3" x14ac:dyDescent="0.25">
      <c r="A17" s="13"/>
    </row>
    <row r="18" spans="1:3" x14ac:dyDescent="0.25">
      <c r="A18" s="12" t="s">
        <v>132</v>
      </c>
    </row>
    <row r="19" spans="1:3" ht="45" customHeight="1" x14ac:dyDescent="0.25">
      <c r="A19" s="13" t="s">
        <v>138</v>
      </c>
    </row>
    <row r="20" spans="1:3" x14ac:dyDescent="0.25">
      <c r="A20" s="13"/>
    </row>
    <row r="21" spans="1:3" x14ac:dyDescent="0.25">
      <c r="A21" s="12" t="s">
        <v>134</v>
      </c>
    </row>
    <row r="22" spans="1:3" ht="48" x14ac:dyDescent="0.25">
      <c r="A22" s="13" t="s">
        <v>206</v>
      </c>
    </row>
    <row r="23" spans="1:3" x14ac:dyDescent="0.25">
      <c r="A23" s="13"/>
    </row>
    <row r="24" spans="1:3" ht="28.5" customHeight="1" x14ac:dyDescent="0.25">
      <c r="A24" s="12" t="s">
        <v>203</v>
      </c>
      <c r="B24" s="12"/>
      <c r="C24" s="12"/>
    </row>
    <row r="25" spans="1:3" ht="36" x14ac:dyDescent="0.25">
      <c r="A25" s="33" t="s">
        <v>209</v>
      </c>
    </row>
    <row r="26" spans="1:3" x14ac:dyDescent="0.25">
      <c r="A26" s="13"/>
    </row>
    <row r="27" spans="1:3" ht="72" x14ac:dyDescent="0.25">
      <c r="A27" s="15" t="s">
        <v>205</v>
      </c>
    </row>
    <row r="29" spans="1:3" x14ac:dyDescent="0.25">
      <c r="A29" s="17" t="s">
        <v>139</v>
      </c>
    </row>
    <row r="30" spans="1:3" ht="120" x14ac:dyDescent="0.25">
      <c r="A30" s="13" t="s">
        <v>191</v>
      </c>
    </row>
    <row r="33" spans="1:1" x14ac:dyDescent="0.25">
      <c r="A33" s="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30"/>
  <sheetViews>
    <sheetView zoomScale="90" zoomScaleNormal="90" workbookViewId="0">
      <pane xSplit="3" ySplit="1" topLeftCell="D92" activePane="bottomRight" state="frozen"/>
      <selection pane="topRight" activeCell="D1" sqref="D1"/>
      <selection pane="bottomLeft" activeCell="A2" sqref="A2"/>
      <selection pane="bottomRight" activeCell="L93" sqref="L93"/>
    </sheetView>
  </sheetViews>
  <sheetFormatPr defaultRowHeight="15" x14ac:dyDescent="0.25"/>
  <cols>
    <col min="1" max="1" width="15.140625" style="6" bestFit="1" customWidth="1"/>
    <col min="2" max="2" width="21.5703125" style="6" customWidth="1"/>
    <col min="3" max="3" width="32.85546875" style="6" bestFit="1" customWidth="1"/>
    <col min="4" max="4" width="19" style="5" customWidth="1"/>
    <col min="5" max="5" width="20.85546875" style="5" customWidth="1"/>
    <col min="6" max="6" width="24" style="5" customWidth="1"/>
    <col min="7" max="7" width="25.140625" style="5" customWidth="1"/>
    <col min="8" max="8" width="28.5703125" style="27" customWidth="1"/>
    <col min="9" max="9" width="26.140625" style="27" customWidth="1"/>
    <col min="10" max="10" width="29.28515625" style="27" customWidth="1"/>
    <col min="11" max="11" width="9.140625" style="29"/>
    <col min="12" max="12" width="9.42578125" style="29" bestFit="1" customWidth="1"/>
    <col min="13" max="45" width="9.140625" style="27"/>
    <col min="46" max="16384" width="9.140625" style="1"/>
  </cols>
  <sheetData>
    <row r="1" spans="1:45" s="2" customFormat="1" ht="39.75" customHeight="1" x14ac:dyDescent="0.25">
      <c r="A1" s="7" t="s">
        <v>116</v>
      </c>
      <c r="B1" s="7" t="s">
        <v>141</v>
      </c>
      <c r="C1" s="7" t="s">
        <v>90</v>
      </c>
      <c r="D1" s="32" t="s">
        <v>111</v>
      </c>
      <c r="E1" s="32" t="s">
        <v>112</v>
      </c>
      <c r="F1" s="32" t="s">
        <v>128</v>
      </c>
      <c r="G1" s="32" t="s">
        <v>211</v>
      </c>
      <c r="H1" s="32" t="s">
        <v>200</v>
      </c>
      <c r="I1" s="32" t="s">
        <v>201</v>
      </c>
      <c r="J1" s="32" t="s">
        <v>210</v>
      </c>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row>
    <row r="2" spans="1:45" x14ac:dyDescent="0.25">
      <c r="A2" s="3" t="s">
        <v>91</v>
      </c>
      <c r="B2" s="3" t="s">
        <v>142</v>
      </c>
      <c r="C2" s="3" t="s">
        <v>0</v>
      </c>
      <c r="D2" s="4" t="s">
        <v>114</v>
      </c>
      <c r="E2" s="4" t="s">
        <v>114</v>
      </c>
      <c r="F2" s="4">
        <v>0</v>
      </c>
      <c r="G2" s="4" t="s">
        <v>115</v>
      </c>
      <c r="H2" s="4">
        <v>114</v>
      </c>
      <c r="I2" s="4" t="s">
        <v>115</v>
      </c>
      <c r="J2" s="30" t="s">
        <v>115</v>
      </c>
    </row>
    <row r="3" spans="1:45" x14ac:dyDescent="0.25">
      <c r="A3" s="3" t="s">
        <v>91</v>
      </c>
      <c r="B3" s="3" t="s">
        <v>142</v>
      </c>
      <c r="C3" s="3" t="s">
        <v>1</v>
      </c>
      <c r="D3" s="4" t="s">
        <v>114</v>
      </c>
      <c r="E3" s="4" t="s">
        <v>114</v>
      </c>
      <c r="F3" s="4">
        <v>0</v>
      </c>
      <c r="G3" s="4" t="s">
        <v>115</v>
      </c>
      <c r="H3" s="4">
        <v>94</v>
      </c>
      <c r="I3" s="4" t="s">
        <v>115</v>
      </c>
      <c r="J3" s="30" t="s">
        <v>115</v>
      </c>
    </row>
    <row r="4" spans="1:45" x14ac:dyDescent="0.25">
      <c r="A4" s="3" t="s">
        <v>91</v>
      </c>
      <c r="B4" s="3" t="s">
        <v>142</v>
      </c>
      <c r="C4" s="3" t="s">
        <v>2</v>
      </c>
      <c r="D4" s="4">
        <v>0</v>
      </c>
      <c r="E4" s="4">
        <v>0</v>
      </c>
      <c r="F4" s="4">
        <v>0</v>
      </c>
      <c r="G4" s="4" t="s">
        <v>115</v>
      </c>
      <c r="H4" s="4">
        <v>277</v>
      </c>
      <c r="I4" s="4">
        <v>27</v>
      </c>
      <c r="J4" s="30">
        <v>9.7472924187725631</v>
      </c>
    </row>
    <row r="5" spans="1:45" x14ac:dyDescent="0.25">
      <c r="A5" s="3" t="s">
        <v>91</v>
      </c>
      <c r="B5" s="3" t="s">
        <v>142</v>
      </c>
      <c r="C5" s="3" t="s">
        <v>4</v>
      </c>
      <c r="D5" s="4">
        <v>60</v>
      </c>
      <c r="E5" s="4">
        <v>0</v>
      </c>
      <c r="F5" s="4">
        <v>40</v>
      </c>
      <c r="G5" s="4" t="s">
        <v>115</v>
      </c>
      <c r="H5" s="4">
        <v>521</v>
      </c>
      <c r="I5" s="4">
        <v>39</v>
      </c>
      <c r="J5" s="30">
        <v>7.4856046065259116</v>
      </c>
    </row>
    <row r="6" spans="1:45" x14ac:dyDescent="0.25">
      <c r="A6" s="3" t="s">
        <v>91</v>
      </c>
      <c r="B6" s="3" t="s">
        <v>142</v>
      </c>
      <c r="C6" s="3" t="s">
        <v>5</v>
      </c>
      <c r="D6" s="4">
        <v>0</v>
      </c>
      <c r="E6" s="4">
        <v>0</v>
      </c>
      <c r="F6" s="4">
        <v>30</v>
      </c>
      <c r="G6" s="4" t="s">
        <v>115</v>
      </c>
      <c r="H6" s="4">
        <v>849</v>
      </c>
      <c r="I6" s="4">
        <v>58</v>
      </c>
      <c r="J6" s="30">
        <v>6.8315665488810362</v>
      </c>
    </row>
    <row r="7" spans="1:45" s="22" customFormat="1" x14ac:dyDescent="0.25">
      <c r="A7" s="23"/>
      <c r="B7" s="23" t="s">
        <v>168</v>
      </c>
      <c r="C7" s="23"/>
      <c r="D7" s="24">
        <f t="shared" ref="D7:F7" si="0">SUM(D2:D6)</f>
        <v>60</v>
      </c>
      <c r="E7" s="24">
        <f t="shared" si="0"/>
        <v>0</v>
      </c>
      <c r="F7" s="24">
        <f t="shared" si="0"/>
        <v>70</v>
      </c>
      <c r="G7" s="24"/>
      <c r="H7" s="24">
        <v>1855</v>
      </c>
      <c r="I7" s="24">
        <v>136</v>
      </c>
      <c r="J7" s="31">
        <v>7.3315363881401616</v>
      </c>
      <c r="K7" s="27"/>
      <c r="L7" s="29"/>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row>
    <row r="8" spans="1:45" x14ac:dyDescent="0.25">
      <c r="A8" s="3" t="s">
        <v>91</v>
      </c>
      <c r="B8" s="3" t="s">
        <v>164</v>
      </c>
      <c r="C8" s="3" t="s">
        <v>78</v>
      </c>
      <c r="D8" s="4" t="s">
        <v>114</v>
      </c>
      <c r="E8" s="4" t="s">
        <v>114</v>
      </c>
      <c r="F8" s="4">
        <v>0</v>
      </c>
      <c r="G8" s="4" t="s">
        <v>115</v>
      </c>
      <c r="H8" s="4">
        <v>254</v>
      </c>
      <c r="I8" s="4">
        <v>23</v>
      </c>
      <c r="J8" s="30">
        <v>9.0551181102362204</v>
      </c>
    </row>
    <row r="9" spans="1:45" x14ac:dyDescent="0.25">
      <c r="A9" s="3" t="s">
        <v>91</v>
      </c>
      <c r="B9" s="3" t="s">
        <v>164</v>
      </c>
      <c r="C9" s="3" t="s">
        <v>3</v>
      </c>
      <c r="D9" s="4">
        <v>0</v>
      </c>
      <c r="E9" s="4">
        <v>0</v>
      </c>
      <c r="F9" s="4">
        <v>20</v>
      </c>
      <c r="G9" s="4" t="s">
        <v>115</v>
      </c>
      <c r="H9" s="4">
        <v>407</v>
      </c>
      <c r="I9" s="4">
        <v>23</v>
      </c>
      <c r="J9" s="30">
        <v>5.6511056511056514</v>
      </c>
    </row>
    <row r="10" spans="1:45" x14ac:dyDescent="0.25">
      <c r="A10" s="3" t="s">
        <v>91</v>
      </c>
      <c r="B10" s="3" t="s">
        <v>164</v>
      </c>
      <c r="C10" s="3" t="s">
        <v>6</v>
      </c>
      <c r="D10" s="4">
        <v>0</v>
      </c>
      <c r="E10" s="4">
        <v>0</v>
      </c>
      <c r="F10" s="4">
        <v>10</v>
      </c>
      <c r="G10" s="4" t="s">
        <v>115</v>
      </c>
      <c r="H10" s="4">
        <v>354</v>
      </c>
      <c r="I10" s="4">
        <v>36</v>
      </c>
      <c r="J10" s="30">
        <v>10.16949152542373</v>
      </c>
    </row>
    <row r="11" spans="1:45" x14ac:dyDescent="0.25">
      <c r="A11" s="3" t="s">
        <v>91</v>
      </c>
      <c r="B11" s="3" t="s">
        <v>164</v>
      </c>
      <c r="C11" s="3" t="s">
        <v>7</v>
      </c>
      <c r="D11" s="4">
        <v>0</v>
      </c>
      <c r="E11" s="4">
        <v>0</v>
      </c>
      <c r="F11" s="4">
        <v>10</v>
      </c>
      <c r="G11" s="4" t="s">
        <v>115</v>
      </c>
      <c r="H11" s="4">
        <v>331</v>
      </c>
      <c r="I11" s="4">
        <v>34</v>
      </c>
      <c r="J11" s="30">
        <v>10.271903323262841</v>
      </c>
    </row>
    <row r="12" spans="1:45" x14ac:dyDescent="0.25">
      <c r="A12" s="3" t="s">
        <v>91</v>
      </c>
      <c r="B12" s="3" t="s">
        <v>164</v>
      </c>
      <c r="C12" s="3" t="s">
        <v>8</v>
      </c>
      <c r="D12" s="4">
        <v>0</v>
      </c>
      <c r="E12" s="4">
        <v>0</v>
      </c>
      <c r="F12" s="4">
        <v>60</v>
      </c>
      <c r="G12" s="4" t="s">
        <v>115</v>
      </c>
      <c r="H12" s="4">
        <v>837</v>
      </c>
      <c r="I12" s="4">
        <v>61</v>
      </c>
      <c r="J12" s="30">
        <v>7.2879330943847078</v>
      </c>
    </row>
    <row r="13" spans="1:45" s="22" customFormat="1" x14ac:dyDescent="0.25">
      <c r="A13" s="23"/>
      <c r="B13" s="23" t="s">
        <v>169</v>
      </c>
      <c r="C13" s="23"/>
      <c r="D13" s="24">
        <f t="shared" ref="D13:F13" si="1">SUM(D8:D12)</f>
        <v>0</v>
      </c>
      <c r="E13" s="24">
        <f t="shared" si="1"/>
        <v>0</v>
      </c>
      <c r="F13" s="24">
        <f t="shared" si="1"/>
        <v>100</v>
      </c>
      <c r="G13" s="24"/>
      <c r="H13" s="24">
        <v>2183</v>
      </c>
      <c r="I13" s="24">
        <v>177</v>
      </c>
      <c r="J13" s="31">
        <v>8.1081081081081088</v>
      </c>
      <c r="K13" s="27"/>
      <c r="L13" s="29"/>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row>
    <row r="14" spans="1:45" x14ac:dyDescent="0.25">
      <c r="A14" s="3" t="s">
        <v>93</v>
      </c>
      <c r="B14" s="3" t="s">
        <v>143</v>
      </c>
      <c r="C14" s="3" t="s">
        <v>79</v>
      </c>
      <c r="D14" s="4">
        <v>0</v>
      </c>
      <c r="E14" s="4">
        <v>0</v>
      </c>
      <c r="F14" s="4">
        <v>0</v>
      </c>
      <c r="G14" s="4" t="s">
        <v>115</v>
      </c>
      <c r="H14" s="4">
        <v>242</v>
      </c>
      <c r="I14" s="4">
        <v>24</v>
      </c>
      <c r="J14" s="30">
        <v>9.9173553719008272</v>
      </c>
    </row>
    <row r="15" spans="1:45" x14ac:dyDescent="0.25">
      <c r="A15" s="3" t="s">
        <v>93</v>
      </c>
      <c r="B15" s="3" t="s">
        <v>143</v>
      </c>
      <c r="C15" s="3" t="s">
        <v>9</v>
      </c>
      <c r="D15" s="4">
        <v>0</v>
      </c>
      <c r="E15" s="4">
        <v>0</v>
      </c>
      <c r="F15" s="4">
        <v>90</v>
      </c>
      <c r="G15" s="4">
        <v>87</v>
      </c>
      <c r="H15" s="4">
        <v>687</v>
      </c>
      <c r="I15" s="4">
        <v>52</v>
      </c>
      <c r="J15" s="30">
        <v>7.5691411935953425</v>
      </c>
    </row>
    <row r="16" spans="1:45" x14ac:dyDescent="0.25">
      <c r="A16" s="3" t="s">
        <v>93</v>
      </c>
      <c r="B16" s="3" t="s">
        <v>143</v>
      </c>
      <c r="C16" s="3" t="s">
        <v>10</v>
      </c>
      <c r="D16" s="4">
        <v>30</v>
      </c>
      <c r="E16" s="4">
        <v>4</v>
      </c>
      <c r="F16" s="4">
        <v>60</v>
      </c>
      <c r="G16" s="4">
        <v>83</v>
      </c>
      <c r="H16" s="4">
        <v>799</v>
      </c>
      <c r="I16" s="4">
        <v>61</v>
      </c>
      <c r="J16" s="30">
        <v>7.6345431789737166</v>
      </c>
    </row>
    <row r="17" spans="1:45" x14ac:dyDescent="0.25">
      <c r="A17" s="3" t="s">
        <v>93</v>
      </c>
      <c r="B17" s="3" t="s">
        <v>143</v>
      </c>
      <c r="C17" s="3" t="s">
        <v>11</v>
      </c>
      <c r="D17" s="4" t="s">
        <v>114</v>
      </c>
      <c r="E17" s="4" t="s">
        <v>114</v>
      </c>
      <c r="F17" s="4">
        <v>10</v>
      </c>
      <c r="G17" s="4" t="s">
        <v>115</v>
      </c>
      <c r="H17" s="4">
        <v>179</v>
      </c>
      <c r="I17" s="4">
        <v>14</v>
      </c>
      <c r="J17" s="30">
        <v>7.8212290502793298</v>
      </c>
    </row>
    <row r="18" spans="1:45" x14ac:dyDescent="0.25">
      <c r="A18" s="3" t="s">
        <v>93</v>
      </c>
      <c r="B18" s="3" t="s">
        <v>143</v>
      </c>
      <c r="C18" s="3" t="s">
        <v>12</v>
      </c>
      <c r="D18" s="4" t="s">
        <v>114</v>
      </c>
      <c r="E18" s="4" t="s">
        <v>114</v>
      </c>
      <c r="F18" s="4">
        <v>20</v>
      </c>
      <c r="G18" s="4" t="s">
        <v>115</v>
      </c>
      <c r="H18" s="4">
        <v>393</v>
      </c>
      <c r="I18" s="4">
        <v>31</v>
      </c>
      <c r="J18" s="30">
        <v>7.888040712468193</v>
      </c>
    </row>
    <row r="19" spans="1:45" s="22" customFormat="1" x14ac:dyDescent="0.25">
      <c r="A19" s="23"/>
      <c r="B19" s="23" t="s">
        <v>170</v>
      </c>
      <c r="C19" s="23"/>
      <c r="D19" s="24">
        <f t="shared" ref="D19:F19" si="2">SUM(D14:D18)</f>
        <v>30</v>
      </c>
      <c r="E19" s="24">
        <f t="shared" si="2"/>
        <v>4</v>
      </c>
      <c r="F19" s="24">
        <f t="shared" si="2"/>
        <v>180</v>
      </c>
      <c r="G19" s="24"/>
      <c r="H19" s="24">
        <v>2300</v>
      </c>
      <c r="I19" s="24">
        <v>182</v>
      </c>
      <c r="J19" s="31">
        <v>7.9130434782608701</v>
      </c>
      <c r="K19" s="27"/>
      <c r="L19" s="29"/>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row>
    <row r="20" spans="1:45" x14ac:dyDescent="0.25">
      <c r="A20" s="3" t="s">
        <v>93</v>
      </c>
      <c r="B20" s="3" t="s">
        <v>144</v>
      </c>
      <c r="C20" s="3" t="s">
        <v>83</v>
      </c>
      <c r="D20" s="4" t="s">
        <v>114</v>
      </c>
      <c r="E20" s="4" t="s">
        <v>114</v>
      </c>
      <c r="F20" s="4">
        <v>0</v>
      </c>
      <c r="G20" s="4" t="s">
        <v>115</v>
      </c>
      <c r="H20" s="4">
        <v>20</v>
      </c>
      <c r="I20" s="4" t="s">
        <v>115</v>
      </c>
      <c r="J20" s="30" t="s">
        <v>115</v>
      </c>
    </row>
    <row r="21" spans="1:45" x14ac:dyDescent="0.25">
      <c r="A21" s="3" t="s">
        <v>93</v>
      </c>
      <c r="B21" s="3" t="s">
        <v>144</v>
      </c>
      <c r="C21" s="3" t="s">
        <v>18</v>
      </c>
      <c r="D21" s="4">
        <v>0</v>
      </c>
      <c r="E21" s="4">
        <v>0</v>
      </c>
      <c r="F21" s="4">
        <v>180</v>
      </c>
      <c r="G21" s="4">
        <v>85</v>
      </c>
      <c r="H21" s="4">
        <v>1381</v>
      </c>
      <c r="I21" s="4">
        <v>184</v>
      </c>
      <c r="J21" s="30">
        <v>13.323678493845041</v>
      </c>
    </row>
    <row r="22" spans="1:45" x14ac:dyDescent="0.25">
      <c r="A22" s="3" t="s">
        <v>93</v>
      </c>
      <c r="B22" s="3" t="s">
        <v>144</v>
      </c>
      <c r="C22" s="3" t="s">
        <v>19</v>
      </c>
      <c r="D22" s="4">
        <v>305</v>
      </c>
      <c r="E22" s="4">
        <v>18</v>
      </c>
      <c r="F22" s="4">
        <v>40</v>
      </c>
      <c r="G22" s="4" t="s">
        <v>115</v>
      </c>
      <c r="H22" s="4">
        <v>334</v>
      </c>
      <c r="I22" s="4">
        <v>33</v>
      </c>
      <c r="J22" s="30">
        <v>9.8802395209580833</v>
      </c>
    </row>
    <row r="23" spans="1:45" x14ac:dyDescent="0.25">
      <c r="A23" s="3" t="s">
        <v>93</v>
      </c>
      <c r="B23" s="3" t="s">
        <v>144</v>
      </c>
      <c r="C23" s="3" t="s">
        <v>20</v>
      </c>
      <c r="D23" s="4">
        <v>144</v>
      </c>
      <c r="E23" s="4">
        <v>5</v>
      </c>
      <c r="F23" s="4">
        <v>150</v>
      </c>
      <c r="G23" s="4">
        <v>89</v>
      </c>
      <c r="H23" s="4">
        <v>884</v>
      </c>
      <c r="I23" s="4">
        <v>171</v>
      </c>
      <c r="J23" s="30">
        <v>19.343891402714934</v>
      </c>
    </row>
    <row r="24" spans="1:45" s="22" customFormat="1" x14ac:dyDescent="0.25">
      <c r="A24" s="23"/>
      <c r="B24" s="23" t="s">
        <v>171</v>
      </c>
      <c r="C24" s="23"/>
      <c r="D24" s="24">
        <f t="shared" ref="D24:F24" si="3">SUM(D20:D23)</f>
        <v>449</v>
      </c>
      <c r="E24" s="24">
        <f t="shared" si="3"/>
        <v>23</v>
      </c>
      <c r="F24" s="24">
        <f t="shared" si="3"/>
        <v>370</v>
      </c>
      <c r="G24" s="24"/>
      <c r="H24" s="24">
        <v>2619</v>
      </c>
      <c r="I24" s="24" t="s">
        <v>115</v>
      </c>
      <c r="J24" s="31" t="s">
        <v>115</v>
      </c>
      <c r="K24" s="27"/>
      <c r="L24" s="29"/>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row>
    <row r="25" spans="1:45" x14ac:dyDescent="0.25">
      <c r="A25" s="3" t="s">
        <v>93</v>
      </c>
      <c r="B25" s="3" t="s">
        <v>145</v>
      </c>
      <c r="C25" s="3" t="s">
        <v>13</v>
      </c>
      <c r="D25" s="4">
        <v>0</v>
      </c>
      <c r="E25" s="4">
        <v>0</v>
      </c>
      <c r="F25" s="4">
        <v>10</v>
      </c>
      <c r="G25" s="4" t="s">
        <v>115</v>
      </c>
      <c r="H25" s="4">
        <v>241</v>
      </c>
      <c r="I25" s="4">
        <v>14</v>
      </c>
      <c r="J25" s="30">
        <v>5.809128630705394</v>
      </c>
    </row>
    <row r="26" spans="1:45" x14ac:dyDescent="0.25">
      <c r="A26" s="3" t="s">
        <v>93</v>
      </c>
      <c r="B26" s="3" t="s">
        <v>145</v>
      </c>
      <c r="C26" s="3" t="s">
        <v>14</v>
      </c>
      <c r="D26" s="4">
        <v>0</v>
      </c>
      <c r="E26" s="4">
        <v>0</v>
      </c>
      <c r="F26" s="4">
        <v>30</v>
      </c>
      <c r="G26" s="4" t="s">
        <v>115</v>
      </c>
      <c r="H26" s="4">
        <v>306</v>
      </c>
      <c r="I26" s="4">
        <v>18</v>
      </c>
      <c r="J26" s="30">
        <v>5.8823529411764701</v>
      </c>
    </row>
    <row r="27" spans="1:45" x14ac:dyDescent="0.25">
      <c r="A27" s="3" t="s">
        <v>93</v>
      </c>
      <c r="B27" s="3" t="s">
        <v>145</v>
      </c>
      <c r="C27" s="3" t="s">
        <v>15</v>
      </c>
      <c r="D27" s="4">
        <v>0</v>
      </c>
      <c r="E27" s="4">
        <v>0</v>
      </c>
      <c r="F27" s="4">
        <v>50</v>
      </c>
      <c r="G27" s="4">
        <v>72</v>
      </c>
      <c r="H27" s="4">
        <v>347</v>
      </c>
      <c r="I27" s="4">
        <v>54</v>
      </c>
      <c r="J27" s="30">
        <v>15.561959654178676</v>
      </c>
    </row>
    <row r="28" spans="1:45" x14ac:dyDescent="0.25">
      <c r="A28" s="3" t="s">
        <v>93</v>
      </c>
      <c r="B28" s="3" t="s">
        <v>145</v>
      </c>
      <c r="C28" s="3" t="s">
        <v>16</v>
      </c>
      <c r="D28" s="4" t="s">
        <v>114</v>
      </c>
      <c r="E28" s="4" t="s">
        <v>114</v>
      </c>
      <c r="F28" s="4">
        <v>0</v>
      </c>
      <c r="G28" s="4" t="s">
        <v>115</v>
      </c>
      <c r="H28" s="4">
        <v>438</v>
      </c>
      <c r="I28" s="4">
        <v>42</v>
      </c>
      <c r="J28" s="30">
        <v>9.5890410958904102</v>
      </c>
    </row>
    <row r="29" spans="1:45" x14ac:dyDescent="0.25">
      <c r="A29" s="3" t="s">
        <v>93</v>
      </c>
      <c r="B29" s="3" t="s">
        <v>145</v>
      </c>
      <c r="C29" s="3" t="s">
        <v>17</v>
      </c>
      <c r="D29" s="4">
        <v>0</v>
      </c>
      <c r="E29" s="4">
        <v>0</v>
      </c>
      <c r="F29" s="4">
        <v>10</v>
      </c>
      <c r="G29" s="4" t="s">
        <v>115</v>
      </c>
      <c r="H29" s="4">
        <v>416</v>
      </c>
      <c r="I29" s="4">
        <v>27</v>
      </c>
      <c r="J29" s="30">
        <v>6.4903846153846159</v>
      </c>
    </row>
    <row r="30" spans="1:45" x14ac:dyDescent="0.25">
      <c r="A30" s="3" t="s">
        <v>93</v>
      </c>
      <c r="B30" s="3" t="s">
        <v>145</v>
      </c>
      <c r="C30" s="3" t="s">
        <v>71</v>
      </c>
      <c r="D30" s="4" t="s">
        <v>114</v>
      </c>
      <c r="E30" s="4" t="s">
        <v>114</v>
      </c>
      <c r="F30" s="4">
        <v>0</v>
      </c>
      <c r="G30" s="4" t="s">
        <v>115</v>
      </c>
      <c r="H30" s="4">
        <v>125</v>
      </c>
      <c r="I30" s="4">
        <v>17</v>
      </c>
      <c r="J30" s="30">
        <v>13.600000000000001</v>
      </c>
    </row>
    <row r="31" spans="1:45" x14ac:dyDescent="0.25">
      <c r="A31" s="3" t="s">
        <v>93</v>
      </c>
      <c r="B31" s="3" t="s">
        <v>145</v>
      </c>
      <c r="C31" s="3" t="s">
        <v>21</v>
      </c>
      <c r="D31" s="4">
        <v>0</v>
      </c>
      <c r="E31" s="4">
        <v>0</v>
      </c>
      <c r="F31" s="4">
        <v>30</v>
      </c>
      <c r="G31" s="4" t="s">
        <v>115</v>
      </c>
      <c r="H31" s="4">
        <v>405</v>
      </c>
      <c r="I31" s="4">
        <v>39</v>
      </c>
      <c r="J31" s="30">
        <v>9.6296296296296298</v>
      </c>
    </row>
    <row r="32" spans="1:45" x14ac:dyDescent="0.25">
      <c r="A32" s="3" t="s">
        <v>93</v>
      </c>
      <c r="B32" s="3" t="s">
        <v>145</v>
      </c>
      <c r="C32" s="3" t="s">
        <v>22</v>
      </c>
      <c r="D32" s="4">
        <v>25</v>
      </c>
      <c r="E32" s="4">
        <v>2</v>
      </c>
      <c r="F32" s="4">
        <v>70</v>
      </c>
      <c r="G32" s="4">
        <v>84</v>
      </c>
      <c r="H32" s="4">
        <v>337</v>
      </c>
      <c r="I32" s="4">
        <v>33</v>
      </c>
      <c r="J32" s="30">
        <v>9.792284866468842</v>
      </c>
    </row>
    <row r="33" spans="1:45" x14ac:dyDescent="0.25">
      <c r="A33" s="3" t="s">
        <v>93</v>
      </c>
      <c r="B33" s="3" t="s">
        <v>145</v>
      </c>
      <c r="C33" s="3" t="s">
        <v>23</v>
      </c>
      <c r="D33" s="4">
        <v>0</v>
      </c>
      <c r="E33" s="4">
        <v>0</v>
      </c>
      <c r="F33" s="4">
        <v>90</v>
      </c>
      <c r="G33" s="4">
        <v>89</v>
      </c>
      <c r="H33" s="4">
        <v>645</v>
      </c>
      <c r="I33" s="4">
        <v>68</v>
      </c>
      <c r="J33" s="30">
        <v>10.542635658914728</v>
      </c>
    </row>
    <row r="34" spans="1:45" x14ac:dyDescent="0.25">
      <c r="A34" s="3" t="s">
        <v>93</v>
      </c>
      <c r="B34" s="3" t="s">
        <v>145</v>
      </c>
      <c r="C34" s="3" t="s">
        <v>24</v>
      </c>
      <c r="D34" s="4">
        <v>0</v>
      </c>
      <c r="E34" s="4">
        <v>0</v>
      </c>
      <c r="F34" s="4">
        <v>20</v>
      </c>
      <c r="G34" s="4" t="s">
        <v>115</v>
      </c>
      <c r="H34" s="4">
        <v>425</v>
      </c>
      <c r="I34" s="4">
        <v>24</v>
      </c>
      <c r="J34" s="30">
        <v>5.6470588235294121</v>
      </c>
    </row>
    <row r="35" spans="1:45" x14ac:dyDescent="0.25">
      <c r="A35" s="3" t="s">
        <v>93</v>
      </c>
      <c r="B35" s="3" t="s">
        <v>145</v>
      </c>
      <c r="C35" s="3" t="s">
        <v>25</v>
      </c>
      <c r="D35" s="4">
        <v>147</v>
      </c>
      <c r="E35" s="4">
        <v>2</v>
      </c>
      <c r="F35" s="4">
        <v>70</v>
      </c>
      <c r="G35" s="4">
        <v>86</v>
      </c>
      <c r="H35" s="4">
        <v>491</v>
      </c>
      <c r="I35" s="4">
        <v>61</v>
      </c>
      <c r="J35" s="30">
        <v>12.423625254582484</v>
      </c>
    </row>
    <row r="36" spans="1:45" s="22" customFormat="1" x14ac:dyDescent="0.25">
      <c r="A36" s="23"/>
      <c r="B36" s="23" t="s">
        <v>172</v>
      </c>
      <c r="C36" s="23"/>
      <c r="D36" s="24">
        <f t="shared" ref="D36:F36" si="4">SUM(D25:D35)</f>
        <v>172</v>
      </c>
      <c r="E36" s="24">
        <f t="shared" si="4"/>
        <v>4</v>
      </c>
      <c r="F36" s="24">
        <f t="shared" si="4"/>
        <v>380</v>
      </c>
      <c r="G36" s="24"/>
      <c r="H36" s="24">
        <v>4176</v>
      </c>
      <c r="I36" s="24">
        <v>397</v>
      </c>
      <c r="J36" s="31">
        <v>9.5067049808429118</v>
      </c>
      <c r="K36" s="27"/>
      <c r="L36" s="29"/>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row>
    <row r="37" spans="1:45" x14ac:dyDescent="0.25">
      <c r="A37" s="3" t="s">
        <v>94</v>
      </c>
      <c r="B37" s="3" t="s">
        <v>146</v>
      </c>
      <c r="C37" s="3" t="s">
        <v>72</v>
      </c>
      <c r="D37" s="4" t="s">
        <v>114</v>
      </c>
      <c r="E37" s="4" t="s">
        <v>114</v>
      </c>
      <c r="F37" s="4">
        <v>0</v>
      </c>
      <c r="G37" s="4" t="s">
        <v>115</v>
      </c>
      <c r="H37" s="4" t="s">
        <v>115</v>
      </c>
      <c r="I37" s="4" t="s">
        <v>115</v>
      </c>
      <c r="J37" s="30" t="s">
        <v>115</v>
      </c>
    </row>
    <row r="38" spans="1:45" x14ac:dyDescent="0.25">
      <c r="A38" s="3" t="s">
        <v>94</v>
      </c>
      <c r="B38" s="3" t="s">
        <v>146</v>
      </c>
      <c r="C38" s="3" t="s">
        <v>26</v>
      </c>
      <c r="D38" s="4">
        <v>20</v>
      </c>
      <c r="E38" s="4">
        <v>1</v>
      </c>
      <c r="F38" s="4">
        <v>150</v>
      </c>
      <c r="G38" s="4">
        <v>87</v>
      </c>
      <c r="H38" s="4">
        <v>914</v>
      </c>
      <c r="I38" s="4">
        <v>174</v>
      </c>
      <c r="J38" s="30">
        <v>19.037199124726477</v>
      </c>
    </row>
    <row r="39" spans="1:45" x14ac:dyDescent="0.25">
      <c r="A39" s="3" t="s">
        <v>94</v>
      </c>
      <c r="B39" s="3" t="s">
        <v>146</v>
      </c>
      <c r="C39" s="3" t="s">
        <v>27</v>
      </c>
      <c r="D39" s="4">
        <v>60</v>
      </c>
      <c r="E39" s="4">
        <v>2</v>
      </c>
      <c r="F39" s="4">
        <v>250</v>
      </c>
      <c r="G39" s="4">
        <v>89</v>
      </c>
      <c r="H39" s="4">
        <v>1681</v>
      </c>
      <c r="I39" s="4">
        <v>295</v>
      </c>
      <c r="J39" s="30">
        <v>17.549077929803687</v>
      </c>
    </row>
    <row r="40" spans="1:45" x14ac:dyDescent="0.25">
      <c r="A40" s="3" t="s">
        <v>94</v>
      </c>
      <c r="B40" s="3" t="s">
        <v>146</v>
      </c>
      <c r="C40" s="3" t="s">
        <v>28</v>
      </c>
      <c r="D40" s="4">
        <v>394</v>
      </c>
      <c r="E40" s="4">
        <v>30</v>
      </c>
      <c r="F40" s="4">
        <v>190</v>
      </c>
      <c r="G40" s="4">
        <v>84</v>
      </c>
      <c r="H40" s="4">
        <v>1775</v>
      </c>
      <c r="I40" s="4">
        <v>333</v>
      </c>
      <c r="J40" s="30">
        <v>18.760563380281688</v>
      </c>
    </row>
    <row r="41" spans="1:45" x14ac:dyDescent="0.25">
      <c r="A41" s="3" t="s">
        <v>94</v>
      </c>
      <c r="B41" s="3" t="s">
        <v>146</v>
      </c>
      <c r="C41" s="3" t="s">
        <v>29</v>
      </c>
      <c r="D41" s="4" t="s">
        <v>114</v>
      </c>
      <c r="E41" s="4" t="s">
        <v>114</v>
      </c>
      <c r="F41" s="4">
        <v>10</v>
      </c>
      <c r="G41" s="4" t="s">
        <v>115</v>
      </c>
      <c r="H41" s="4">
        <v>209</v>
      </c>
      <c r="I41" s="4">
        <v>33</v>
      </c>
      <c r="J41" s="30">
        <v>15.789473684210526</v>
      </c>
    </row>
    <row r="42" spans="1:45" s="22" customFormat="1" x14ac:dyDescent="0.25">
      <c r="A42" s="23"/>
      <c r="B42" s="23" t="s">
        <v>173</v>
      </c>
      <c r="C42" s="23"/>
      <c r="D42" s="24">
        <f t="shared" ref="D42:F42" si="5">SUM(D37:D41)</f>
        <v>474</v>
      </c>
      <c r="E42" s="24">
        <f t="shared" si="5"/>
        <v>33</v>
      </c>
      <c r="F42" s="24">
        <f t="shared" si="5"/>
        <v>600</v>
      </c>
      <c r="G42" s="24"/>
      <c r="H42" s="24" t="s">
        <v>115</v>
      </c>
      <c r="I42" s="24" t="s">
        <v>115</v>
      </c>
      <c r="J42" s="31" t="s">
        <v>115</v>
      </c>
      <c r="K42" s="27"/>
      <c r="L42" s="29"/>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row>
    <row r="43" spans="1:45" x14ac:dyDescent="0.25">
      <c r="A43" s="3" t="s">
        <v>94</v>
      </c>
      <c r="B43" s="3" t="s">
        <v>147</v>
      </c>
      <c r="C43" s="3" t="s">
        <v>76</v>
      </c>
      <c r="D43" s="4" t="s">
        <v>114</v>
      </c>
      <c r="E43" s="4" t="s">
        <v>114</v>
      </c>
      <c r="F43" s="4">
        <v>10</v>
      </c>
      <c r="G43" s="4" t="s">
        <v>115</v>
      </c>
      <c r="H43" s="4">
        <v>88</v>
      </c>
      <c r="I43" s="4" t="s">
        <v>115</v>
      </c>
      <c r="J43" s="30" t="s">
        <v>115</v>
      </c>
    </row>
    <row r="44" spans="1:45" x14ac:dyDescent="0.25">
      <c r="A44" s="3" t="s">
        <v>94</v>
      </c>
      <c r="B44" s="3" t="s">
        <v>147</v>
      </c>
      <c r="C44" s="3" t="s">
        <v>30</v>
      </c>
      <c r="D44" s="4">
        <v>15</v>
      </c>
      <c r="E44" s="4">
        <v>1</v>
      </c>
      <c r="F44" s="4">
        <v>160</v>
      </c>
      <c r="G44" s="4">
        <v>88</v>
      </c>
      <c r="H44" s="4">
        <v>1387</v>
      </c>
      <c r="I44" s="4">
        <v>217</v>
      </c>
      <c r="J44" s="30">
        <v>15.645277577505407</v>
      </c>
    </row>
    <row r="45" spans="1:45" x14ac:dyDescent="0.25">
      <c r="A45" s="3" t="s">
        <v>94</v>
      </c>
      <c r="B45" s="3" t="s">
        <v>147</v>
      </c>
      <c r="C45" s="3" t="s">
        <v>31</v>
      </c>
      <c r="D45" s="4">
        <v>308</v>
      </c>
      <c r="E45" s="4">
        <v>5</v>
      </c>
      <c r="F45" s="4">
        <v>200</v>
      </c>
      <c r="G45" s="4">
        <v>86</v>
      </c>
      <c r="H45" s="4">
        <v>1549</v>
      </c>
      <c r="I45" s="4">
        <v>253</v>
      </c>
      <c r="J45" s="30">
        <v>16.333118140735959</v>
      </c>
    </row>
    <row r="46" spans="1:45" x14ac:dyDescent="0.25">
      <c r="A46" s="3" t="s">
        <v>94</v>
      </c>
      <c r="B46" s="3" t="s">
        <v>147</v>
      </c>
      <c r="C46" s="3" t="s">
        <v>32</v>
      </c>
      <c r="D46" s="4">
        <v>3</v>
      </c>
      <c r="E46" s="4">
        <v>0</v>
      </c>
      <c r="F46" s="4">
        <v>40</v>
      </c>
      <c r="G46" s="4" t="s">
        <v>115</v>
      </c>
      <c r="H46" s="4">
        <v>541</v>
      </c>
      <c r="I46" s="4">
        <v>91</v>
      </c>
      <c r="J46" s="30">
        <v>16.820702402957487</v>
      </c>
    </row>
    <row r="47" spans="1:45" s="22" customFormat="1" x14ac:dyDescent="0.25">
      <c r="A47" s="23"/>
      <c r="B47" s="23" t="s">
        <v>174</v>
      </c>
      <c r="C47" s="23"/>
      <c r="D47" s="24">
        <f t="shared" ref="D47:F47" si="6">SUM(D43:D46)</f>
        <v>326</v>
      </c>
      <c r="E47" s="24">
        <f t="shared" si="6"/>
        <v>6</v>
      </c>
      <c r="F47" s="24">
        <f t="shared" si="6"/>
        <v>410</v>
      </c>
      <c r="G47" s="24"/>
      <c r="H47" s="24">
        <v>3565</v>
      </c>
      <c r="I47" s="24" t="s">
        <v>115</v>
      </c>
      <c r="J47" s="31" t="s">
        <v>115</v>
      </c>
      <c r="K47" s="27"/>
      <c r="L47" s="29"/>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row>
    <row r="48" spans="1:45" x14ac:dyDescent="0.25">
      <c r="A48" s="3" t="s">
        <v>94</v>
      </c>
      <c r="B48" s="3" t="s">
        <v>148</v>
      </c>
      <c r="C48" s="3" t="s">
        <v>33</v>
      </c>
      <c r="D48" s="4">
        <v>10</v>
      </c>
      <c r="E48" s="4">
        <v>10</v>
      </c>
      <c r="F48" s="4">
        <v>50</v>
      </c>
      <c r="G48" s="4">
        <v>63</v>
      </c>
      <c r="H48" s="4">
        <v>1413</v>
      </c>
      <c r="I48" s="4">
        <v>199</v>
      </c>
      <c r="J48" s="30">
        <v>14.08351026185421</v>
      </c>
    </row>
    <row r="49" spans="1:45" x14ac:dyDescent="0.25">
      <c r="A49" s="3" t="s">
        <v>94</v>
      </c>
      <c r="B49" s="3" t="s">
        <v>148</v>
      </c>
      <c r="C49" s="3" t="s">
        <v>96</v>
      </c>
      <c r="D49" s="4">
        <v>9</v>
      </c>
      <c r="E49" s="4">
        <v>0</v>
      </c>
      <c r="F49" s="4">
        <v>20</v>
      </c>
      <c r="G49" s="4" t="s">
        <v>115</v>
      </c>
      <c r="H49" s="4">
        <v>1138</v>
      </c>
      <c r="I49" s="4">
        <v>116</v>
      </c>
      <c r="J49" s="30">
        <v>10.193321616871705</v>
      </c>
    </row>
    <row r="50" spans="1:45" s="22" customFormat="1" x14ac:dyDescent="0.25">
      <c r="A50" s="23"/>
      <c r="B50" s="23" t="s">
        <v>175</v>
      </c>
      <c r="C50" s="23"/>
      <c r="D50" s="24">
        <f t="shared" ref="D50:F50" si="7">SUM(D48:D49)</f>
        <v>19</v>
      </c>
      <c r="E50" s="24">
        <f t="shared" si="7"/>
        <v>10</v>
      </c>
      <c r="F50" s="24">
        <f t="shared" si="7"/>
        <v>70</v>
      </c>
      <c r="G50" s="24"/>
      <c r="H50" s="24">
        <v>2551</v>
      </c>
      <c r="I50" s="24">
        <v>315</v>
      </c>
      <c r="J50" s="31">
        <v>12.348098784790279</v>
      </c>
      <c r="K50" s="27"/>
      <c r="L50" s="29"/>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row>
    <row r="51" spans="1:45" x14ac:dyDescent="0.25">
      <c r="A51" s="3" t="s">
        <v>94</v>
      </c>
      <c r="B51" s="3" t="s">
        <v>149</v>
      </c>
      <c r="C51" s="3" t="s">
        <v>95</v>
      </c>
      <c r="D51" s="4">
        <v>45</v>
      </c>
      <c r="E51" s="4">
        <v>5</v>
      </c>
      <c r="F51" s="4">
        <v>90</v>
      </c>
      <c r="G51" s="4">
        <v>85</v>
      </c>
      <c r="H51" s="4">
        <v>797</v>
      </c>
      <c r="I51" s="4">
        <v>111</v>
      </c>
      <c r="J51" s="30">
        <v>13.927227101631118</v>
      </c>
    </row>
    <row r="52" spans="1:45" x14ac:dyDescent="0.25">
      <c r="A52" s="3" t="s">
        <v>94</v>
      </c>
      <c r="B52" s="3" t="s">
        <v>149</v>
      </c>
      <c r="C52" s="3" t="s">
        <v>34</v>
      </c>
      <c r="D52" s="4">
        <v>11</v>
      </c>
      <c r="E52" s="4">
        <v>2</v>
      </c>
      <c r="F52" s="4">
        <v>170</v>
      </c>
      <c r="G52" s="4">
        <v>89</v>
      </c>
      <c r="H52" s="4">
        <v>1030</v>
      </c>
      <c r="I52" s="4">
        <v>219</v>
      </c>
      <c r="J52" s="30">
        <v>21.262135922330096</v>
      </c>
    </row>
    <row r="53" spans="1:45" x14ac:dyDescent="0.25">
      <c r="A53" s="3" t="s">
        <v>94</v>
      </c>
      <c r="B53" s="3" t="s">
        <v>149</v>
      </c>
      <c r="C53" s="3" t="s">
        <v>35</v>
      </c>
      <c r="D53" s="4">
        <v>201</v>
      </c>
      <c r="E53" s="4">
        <v>0</v>
      </c>
      <c r="F53" s="4">
        <v>70</v>
      </c>
      <c r="G53" s="4" t="s">
        <v>115</v>
      </c>
      <c r="H53" s="4">
        <v>583</v>
      </c>
      <c r="I53" s="4">
        <v>66</v>
      </c>
      <c r="J53" s="30">
        <v>11.320754716981133</v>
      </c>
    </row>
    <row r="54" spans="1:45" x14ac:dyDescent="0.25">
      <c r="A54" s="3" t="s">
        <v>94</v>
      </c>
      <c r="B54" s="3" t="s">
        <v>149</v>
      </c>
      <c r="C54" s="3" t="s">
        <v>97</v>
      </c>
      <c r="D54" s="4">
        <v>75</v>
      </c>
      <c r="E54" s="4">
        <v>23</v>
      </c>
      <c r="F54" s="4">
        <v>140</v>
      </c>
      <c r="G54" s="4">
        <v>90</v>
      </c>
      <c r="H54" s="4">
        <v>903</v>
      </c>
      <c r="I54" s="4">
        <v>166</v>
      </c>
      <c r="J54" s="30">
        <v>18.383167220376524</v>
      </c>
    </row>
    <row r="55" spans="1:45" s="22" customFormat="1" x14ac:dyDescent="0.25">
      <c r="A55" s="23"/>
      <c r="B55" s="23" t="s">
        <v>176</v>
      </c>
      <c r="C55" s="23"/>
      <c r="D55" s="24">
        <f t="shared" ref="D55:F55" si="8">SUM(D51:D54)</f>
        <v>332</v>
      </c>
      <c r="E55" s="24">
        <f t="shared" si="8"/>
        <v>30</v>
      </c>
      <c r="F55" s="24">
        <f t="shared" si="8"/>
        <v>470</v>
      </c>
      <c r="G55" s="24"/>
      <c r="H55" s="24">
        <v>3313</v>
      </c>
      <c r="I55" s="24">
        <v>562</v>
      </c>
      <c r="J55" s="31">
        <v>16.963477210987023</v>
      </c>
      <c r="K55" s="27"/>
      <c r="L55" s="29"/>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row>
    <row r="56" spans="1:45" x14ac:dyDescent="0.25">
      <c r="A56" s="3" t="s">
        <v>98</v>
      </c>
      <c r="B56" s="3" t="s">
        <v>152</v>
      </c>
      <c r="C56" s="3" t="s">
        <v>38</v>
      </c>
      <c r="D56" s="4">
        <v>0</v>
      </c>
      <c r="E56" s="4">
        <v>0</v>
      </c>
      <c r="F56" s="4">
        <v>20</v>
      </c>
      <c r="G56" s="4" t="s">
        <v>115</v>
      </c>
      <c r="H56" s="4">
        <v>694</v>
      </c>
      <c r="I56" s="4">
        <v>49</v>
      </c>
      <c r="J56" s="30">
        <v>7.0605187319884726</v>
      </c>
    </row>
    <row r="57" spans="1:45" x14ac:dyDescent="0.25">
      <c r="A57" s="3" t="s">
        <v>98</v>
      </c>
      <c r="B57" s="3" t="s">
        <v>152</v>
      </c>
      <c r="C57" s="3" t="s">
        <v>39</v>
      </c>
      <c r="D57" s="4" t="s">
        <v>114</v>
      </c>
      <c r="E57" s="4" t="s">
        <v>114</v>
      </c>
      <c r="F57" s="4">
        <v>10</v>
      </c>
      <c r="G57" s="4" t="s">
        <v>115</v>
      </c>
      <c r="H57" s="4">
        <v>198</v>
      </c>
      <c r="I57" s="4">
        <v>14</v>
      </c>
      <c r="J57" s="30">
        <v>7.0707070707070701</v>
      </c>
    </row>
    <row r="58" spans="1:45" x14ac:dyDescent="0.25">
      <c r="A58" s="3" t="s">
        <v>98</v>
      </c>
      <c r="B58" s="3" t="s">
        <v>152</v>
      </c>
      <c r="C58" s="3" t="s">
        <v>40</v>
      </c>
      <c r="D58" s="4">
        <v>20</v>
      </c>
      <c r="E58" s="4">
        <v>0</v>
      </c>
      <c r="F58" s="4">
        <v>10</v>
      </c>
      <c r="G58" s="4" t="s">
        <v>115</v>
      </c>
      <c r="H58" s="4">
        <v>557</v>
      </c>
      <c r="I58" s="4">
        <v>82</v>
      </c>
      <c r="J58" s="30">
        <v>14.721723518850988</v>
      </c>
    </row>
    <row r="59" spans="1:45" x14ac:dyDescent="0.25">
      <c r="A59" s="3" t="s">
        <v>98</v>
      </c>
      <c r="B59" s="3" t="s">
        <v>152</v>
      </c>
      <c r="C59" s="3" t="s">
        <v>41</v>
      </c>
      <c r="D59" s="4">
        <v>0</v>
      </c>
      <c r="E59" s="4">
        <v>0</v>
      </c>
      <c r="F59" s="4">
        <v>10</v>
      </c>
      <c r="G59" s="4" t="s">
        <v>115</v>
      </c>
      <c r="H59" s="4">
        <v>979</v>
      </c>
      <c r="I59" s="4">
        <v>127</v>
      </c>
      <c r="J59" s="30">
        <v>12.972420837589377</v>
      </c>
    </row>
    <row r="60" spans="1:45" x14ac:dyDescent="0.25">
      <c r="A60" s="3" t="s">
        <v>98</v>
      </c>
      <c r="B60" s="3" t="s">
        <v>152</v>
      </c>
      <c r="C60" s="3" t="s">
        <v>42</v>
      </c>
      <c r="D60" s="4">
        <v>64</v>
      </c>
      <c r="E60" s="4">
        <v>1</v>
      </c>
      <c r="F60" s="4">
        <v>60</v>
      </c>
      <c r="G60" s="4">
        <v>75</v>
      </c>
      <c r="H60" s="4">
        <v>857</v>
      </c>
      <c r="I60" s="4">
        <v>61</v>
      </c>
      <c r="J60" s="30">
        <v>7.1178529754959152</v>
      </c>
    </row>
    <row r="61" spans="1:45" x14ac:dyDescent="0.25">
      <c r="A61" s="3" t="s">
        <v>98</v>
      </c>
      <c r="B61" s="3" t="s">
        <v>152</v>
      </c>
      <c r="C61" s="3" t="s">
        <v>77</v>
      </c>
      <c r="D61" s="4">
        <v>0</v>
      </c>
      <c r="E61" s="4">
        <v>0</v>
      </c>
      <c r="F61" s="4">
        <v>0</v>
      </c>
      <c r="G61" s="4" t="s">
        <v>115</v>
      </c>
      <c r="H61" s="4">
        <v>913</v>
      </c>
      <c r="I61" s="4">
        <v>120</v>
      </c>
      <c r="J61" s="30">
        <v>13.143483023001096</v>
      </c>
    </row>
    <row r="62" spans="1:45" s="22" customFormat="1" x14ac:dyDescent="0.25">
      <c r="A62" s="23"/>
      <c r="B62" s="23" t="s">
        <v>177</v>
      </c>
      <c r="C62" s="23"/>
      <c r="D62" s="24">
        <f t="shared" ref="D62:F62" si="9">SUM(D56:D61)</f>
        <v>84</v>
      </c>
      <c r="E62" s="24">
        <f t="shared" si="9"/>
        <v>1</v>
      </c>
      <c r="F62" s="24">
        <f t="shared" si="9"/>
        <v>110</v>
      </c>
      <c r="G62" s="24"/>
      <c r="H62" s="24">
        <v>4198</v>
      </c>
      <c r="I62" s="24">
        <v>453</v>
      </c>
      <c r="J62" s="31">
        <v>10.790852787041448</v>
      </c>
      <c r="K62" s="27"/>
      <c r="L62" s="29"/>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row>
    <row r="63" spans="1:45" x14ac:dyDescent="0.25">
      <c r="A63" s="3" t="s">
        <v>98</v>
      </c>
      <c r="B63" s="3" t="s">
        <v>150</v>
      </c>
      <c r="C63" s="3" t="s">
        <v>80</v>
      </c>
      <c r="D63" s="4">
        <v>2</v>
      </c>
      <c r="E63" s="4">
        <v>1</v>
      </c>
      <c r="F63" s="4">
        <v>0</v>
      </c>
      <c r="G63" s="4" t="s">
        <v>115</v>
      </c>
      <c r="H63" s="4">
        <v>179</v>
      </c>
      <c r="I63" s="4" t="s">
        <v>115</v>
      </c>
      <c r="J63" s="30" t="s">
        <v>115</v>
      </c>
    </row>
    <row r="64" spans="1:45" x14ac:dyDescent="0.25">
      <c r="A64" s="3" t="s">
        <v>98</v>
      </c>
      <c r="B64" s="3" t="s">
        <v>150</v>
      </c>
      <c r="C64" s="3" t="s">
        <v>84</v>
      </c>
      <c r="D64" s="4" t="s">
        <v>114</v>
      </c>
      <c r="E64" s="4" t="s">
        <v>114</v>
      </c>
      <c r="F64" s="4">
        <v>0</v>
      </c>
      <c r="G64" s="4" t="s">
        <v>115</v>
      </c>
      <c r="H64" s="4">
        <v>136</v>
      </c>
      <c r="I64" s="4">
        <v>26</v>
      </c>
      <c r="J64" s="30">
        <v>19.117647058823529</v>
      </c>
    </row>
    <row r="65" spans="1:45" x14ac:dyDescent="0.25">
      <c r="A65" s="3" t="s">
        <v>98</v>
      </c>
      <c r="B65" s="3" t="s">
        <v>150</v>
      </c>
      <c r="C65" s="3" t="s">
        <v>46</v>
      </c>
      <c r="D65" s="4">
        <v>12</v>
      </c>
      <c r="E65" s="4">
        <v>0</v>
      </c>
      <c r="F65" s="4">
        <v>40</v>
      </c>
      <c r="G65" s="4" t="s">
        <v>115</v>
      </c>
      <c r="H65" s="4">
        <v>938</v>
      </c>
      <c r="I65" s="4">
        <v>74</v>
      </c>
      <c r="J65" s="30">
        <v>7.8891257995735611</v>
      </c>
    </row>
    <row r="66" spans="1:45" x14ac:dyDescent="0.25">
      <c r="A66" s="3" t="s">
        <v>98</v>
      </c>
      <c r="B66" s="3" t="s">
        <v>150</v>
      </c>
      <c r="C66" s="3" t="s">
        <v>47</v>
      </c>
      <c r="D66" s="4">
        <v>0</v>
      </c>
      <c r="E66" s="4">
        <v>0</v>
      </c>
      <c r="F66" s="4">
        <v>30</v>
      </c>
      <c r="G66" s="4" t="s">
        <v>115</v>
      </c>
      <c r="H66" s="4">
        <v>504</v>
      </c>
      <c r="I66" s="4">
        <v>42</v>
      </c>
      <c r="J66" s="30">
        <v>8.3333333333333321</v>
      </c>
    </row>
    <row r="67" spans="1:45" s="22" customFormat="1" x14ac:dyDescent="0.25">
      <c r="A67" s="23"/>
      <c r="B67" s="23" t="s">
        <v>178</v>
      </c>
      <c r="C67" s="23"/>
      <c r="D67" s="24">
        <f t="shared" ref="D67:F67" si="10">SUM(D63:D66)</f>
        <v>14</v>
      </c>
      <c r="E67" s="24">
        <f t="shared" si="10"/>
        <v>1</v>
      </c>
      <c r="F67" s="24">
        <f t="shared" si="10"/>
        <v>70</v>
      </c>
      <c r="G67" s="24"/>
      <c r="H67" s="24">
        <v>1757</v>
      </c>
      <c r="I67" s="24" t="s">
        <v>115</v>
      </c>
      <c r="J67" s="31" t="s">
        <v>115</v>
      </c>
      <c r="K67" s="27"/>
      <c r="L67" s="29"/>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row>
    <row r="68" spans="1:45" x14ac:dyDescent="0.25">
      <c r="A68" s="3" t="s">
        <v>98</v>
      </c>
      <c r="B68" s="3" t="s">
        <v>151</v>
      </c>
      <c r="C68" s="3" t="s">
        <v>36</v>
      </c>
      <c r="D68" s="4">
        <v>0</v>
      </c>
      <c r="E68" s="4">
        <v>0</v>
      </c>
      <c r="F68" s="4">
        <v>30</v>
      </c>
      <c r="G68" s="4">
        <v>79</v>
      </c>
      <c r="H68" s="4">
        <v>659</v>
      </c>
      <c r="I68" s="4">
        <v>42</v>
      </c>
      <c r="J68" s="30">
        <v>6.3732928679817906</v>
      </c>
    </row>
    <row r="69" spans="1:45" x14ac:dyDescent="0.25">
      <c r="A69" s="3" t="s">
        <v>98</v>
      </c>
      <c r="B69" s="3" t="s">
        <v>151</v>
      </c>
      <c r="C69" s="3" t="s">
        <v>37</v>
      </c>
      <c r="D69" s="4">
        <v>0</v>
      </c>
      <c r="E69" s="4">
        <v>0</v>
      </c>
      <c r="F69" s="4">
        <v>30</v>
      </c>
      <c r="G69" s="4" t="s">
        <v>115</v>
      </c>
      <c r="H69" s="4">
        <v>583</v>
      </c>
      <c r="I69" s="4">
        <v>40</v>
      </c>
      <c r="J69" s="30">
        <v>6.8610634648370503</v>
      </c>
    </row>
    <row r="70" spans="1:45" x14ac:dyDescent="0.25">
      <c r="A70" s="3" t="s">
        <v>98</v>
      </c>
      <c r="B70" s="3" t="s">
        <v>151</v>
      </c>
      <c r="C70" s="3" t="s">
        <v>99</v>
      </c>
      <c r="D70" s="4">
        <v>0</v>
      </c>
      <c r="E70" s="4">
        <v>0</v>
      </c>
      <c r="F70" s="4">
        <v>80</v>
      </c>
      <c r="G70" s="4" t="s">
        <v>115</v>
      </c>
      <c r="H70" s="4">
        <v>542</v>
      </c>
      <c r="I70" s="4">
        <v>39</v>
      </c>
      <c r="J70" s="30">
        <v>7.195571955719557</v>
      </c>
    </row>
    <row r="71" spans="1:45" x14ac:dyDescent="0.25">
      <c r="A71" s="3" t="s">
        <v>98</v>
      </c>
      <c r="B71" s="3" t="s">
        <v>151</v>
      </c>
      <c r="C71" s="3" t="s">
        <v>43</v>
      </c>
      <c r="D71" s="4">
        <v>5</v>
      </c>
      <c r="E71" s="4">
        <v>0</v>
      </c>
      <c r="F71" s="4">
        <v>30</v>
      </c>
      <c r="G71" s="4" t="s">
        <v>115</v>
      </c>
      <c r="H71" s="4">
        <v>1032</v>
      </c>
      <c r="I71" s="4">
        <v>74</v>
      </c>
      <c r="J71" s="30">
        <v>7.170542635658915</v>
      </c>
    </row>
    <row r="72" spans="1:45" x14ac:dyDescent="0.25">
      <c r="A72" s="3" t="s">
        <v>98</v>
      </c>
      <c r="B72" s="3" t="s">
        <v>151</v>
      </c>
      <c r="C72" s="3" t="s">
        <v>44</v>
      </c>
      <c r="D72" s="4" t="s">
        <v>114</v>
      </c>
      <c r="E72" s="4" t="s">
        <v>114</v>
      </c>
      <c r="F72" s="4">
        <v>30</v>
      </c>
      <c r="G72" s="4" t="s">
        <v>115</v>
      </c>
      <c r="H72" s="4">
        <v>296</v>
      </c>
      <c r="I72" s="4">
        <v>19</v>
      </c>
      <c r="J72" s="30">
        <v>6.4189189189189184</v>
      </c>
    </row>
    <row r="73" spans="1:45" x14ac:dyDescent="0.25">
      <c r="A73" s="3" t="s">
        <v>98</v>
      </c>
      <c r="B73" s="3" t="s">
        <v>151</v>
      </c>
      <c r="C73" s="3" t="s">
        <v>45</v>
      </c>
      <c r="D73" s="4">
        <v>5</v>
      </c>
      <c r="E73" s="4">
        <v>0</v>
      </c>
      <c r="F73" s="4">
        <v>40</v>
      </c>
      <c r="G73" s="4" t="s">
        <v>115</v>
      </c>
      <c r="H73" s="4">
        <v>503</v>
      </c>
      <c r="I73" s="4">
        <v>32</v>
      </c>
      <c r="J73" s="30">
        <v>6.3618290258449299</v>
      </c>
    </row>
    <row r="74" spans="1:45" s="22" customFormat="1" x14ac:dyDescent="0.25">
      <c r="A74" s="23"/>
      <c r="B74" s="23" t="s">
        <v>179</v>
      </c>
      <c r="C74" s="23"/>
      <c r="D74" s="24">
        <f t="shared" ref="D74:F74" si="11">SUM(D68:D73)</f>
        <v>10</v>
      </c>
      <c r="E74" s="24">
        <f t="shared" si="11"/>
        <v>0</v>
      </c>
      <c r="F74" s="24">
        <f t="shared" si="11"/>
        <v>240</v>
      </c>
      <c r="G74" s="24"/>
      <c r="H74" s="24">
        <v>3615</v>
      </c>
      <c r="I74" s="24">
        <v>246</v>
      </c>
      <c r="J74" s="31">
        <v>6.804979253112033</v>
      </c>
      <c r="K74" s="27"/>
      <c r="L74" s="29"/>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row>
    <row r="75" spans="1:45" x14ac:dyDescent="0.25">
      <c r="A75" s="3" t="s">
        <v>100</v>
      </c>
      <c r="B75" s="3" t="s">
        <v>153</v>
      </c>
      <c r="C75" s="3" t="s">
        <v>48</v>
      </c>
      <c r="D75" s="4">
        <v>0</v>
      </c>
      <c r="E75" s="4">
        <v>0</v>
      </c>
      <c r="F75" s="4">
        <v>20</v>
      </c>
      <c r="G75" s="4" t="s">
        <v>115</v>
      </c>
      <c r="H75" s="4">
        <v>325</v>
      </c>
      <c r="I75" s="4">
        <v>32</v>
      </c>
      <c r="J75" s="30">
        <v>9.8461538461538467</v>
      </c>
    </row>
    <row r="76" spans="1:45" x14ac:dyDescent="0.25">
      <c r="A76" s="3" t="s">
        <v>100</v>
      </c>
      <c r="B76" s="3" t="s">
        <v>153</v>
      </c>
      <c r="C76" s="3" t="s">
        <v>49</v>
      </c>
      <c r="D76" s="4">
        <v>0</v>
      </c>
      <c r="E76" s="4">
        <v>0</v>
      </c>
      <c r="F76" s="4">
        <v>70</v>
      </c>
      <c r="G76" s="4">
        <v>73</v>
      </c>
      <c r="H76" s="4">
        <v>633</v>
      </c>
      <c r="I76" s="4">
        <v>65</v>
      </c>
      <c r="J76" s="30">
        <v>10.268562401263823</v>
      </c>
    </row>
    <row r="77" spans="1:45" x14ac:dyDescent="0.25">
      <c r="A77" s="3" t="s">
        <v>100</v>
      </c>
      <c r="B77" s="3" t="s">
        <v>153</v>
      </c>
      <c r="C77" s="3" t="s">
        <v>50</v>
      </c>
      <c r="D77" s="4">
        <v>0</v>
      </c>
      <c r="E77" s="4">
        <v>15</v>
      </c>
      <c r="F77" s="4">
        <v>70</v>
      </c>
      <c r="G77" s="4">
        <v>86</v>
      </c>
      <c r="H77" s="4">
        <v>604</v>
      </c>
      <c r="I77" s="4">
        <v>83</v>
      </c>
      <c r="J77" s="30">
        <v>13.741721854304636</v>
      </c>
    </row>
    <row r="78" spans="1:45" x14ac:dyDescent="0.25">
      <c r="A78" s="3" t="s">
        <v>100</v>
      </c>
      <c r="B78" s="3" t="s">
        <v>153</v>
      </c>
      <c r="C78" s="3" t="s">
        <v>51</v>
      </c>
      <c r="D78" s="4">
        <v>0</v>
      </c>
      <c r="E78" s="4">
        <v>0</v>
      </c>
      <c r="F78" s="4">
        <v>100</v>
      </c>
      <c r="G78" s="4">
        <v>85</v>
      </c>
      <c r="H78" s="4">
        <v>615</v>
      </c>
      <c r="I78" s="4">
        <v>97</v>
      </c>
      <c r="J78" s="30">
        <v>15.772357723577235</v>
      </c>
    </row>
    <row r="79" spans="1:45" s="22" customFormat="1" x14ac:dyDescent="0.25">
      <c r="A79" s="23"/>
      <c r="B79" s="23" t="s">
        <v>180</v>
      </c>
      <c r="C79" s="23"/>
      <c r="D79" s="24">
        <f t="shared" ref="D79:F79" si="12">SUM(D75:D78)</f>
        <v>0</v>
      </c>
      <c r="E79" s="24">
        <f t="shared" si="12"/>
        <v>15</v>
      </c>
      <c r="F79" s="24">
        <f t="shared" si="12"/>
        <v>260</v>
      </c>
      <c r="G79" s="24"/>
      <c r="H79" s="24">
        <v>2177</v>
      </c>
      <c r="I79" s="24">
        <v>277</v>
      </c>
      <c r="J79" s="31">
        <v>12.723932016536518</v>
      </c>
      <c r="K79" s="27"/>
      <c r="L79" s="29"/>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row>
    <row r="80" spans="1:45" x14ac:dyDescent="0.25">
      <c r="A80" s="3" t="s">
        <v>100</v>
      </c>
      <c r="B80" s="3" t="s">
        <v>154</v>
      </c>
      <c r="C80" s="3" t="s">
        <v>101</v>
      </c>
      <c r="D80" s="4">
        <v>0</v>
      </c>
      <c r="E80" s="4">
        <v>0</v>
      </c>
      <c r="F80" s="4">
        <v>110</v>
      </c>
      <c r="G80" s="4">
        <v>85</v>
      </c>
      <c r="H80" s="4">
        <v>814</v>
      </c>
      <c r="I80" s="4">
        <v>110</v>
      </c>
      <c r="J80" s="30">
        <v>13.513513513513514</v>
      </c>
    </row>
    <row r="81" spans="1:45" x14ac:dyDescent="0.25">
      <c r="A81" s="3" t="s">
        <v>100</v>
      </c>
      <c r="B81" s="3" t="s">
        <v>154</v>
      </c>
      <c r="C81" s="3" t="s">
        <v>102</v>
      </c>
      <c r="D81" s="4">
        <v>87</v>
      </c>
      <c r="E81" s="4">
        <v>2</v>
      </c>
      <c r="F81" s="4">
        <v>150</v>
      </c>
      <c r="G81" s="4">
        <v>90</v>
      </c>
      <c r="H81" s="4">
        <v>737</v>
      </c>
      <c r="I81" s="4">
        <v>124</v>
      </c>
      <c r="J81" s="30">
        <v>16.824966078697422</v>
      </c>
    </row>
    <row r="82" spans="1:45" x14ac:dyDescent="0.25">
      <c r="A82" s="3" t="s">
        <v>100</v>
      </c>
      <c r="B82" s="3" t="s">
        <v>154</v>
      </c>
      <c r="C82" s="3" t="s">
        <v>52</v>
      </c>
      <c r="D82" s="4">
        <v>10</v>
      </c>
      <c r="E82" s="4">
        <v>0</v>
      </c>
      <c r="F82" s="4">
        <v>90</v>
      </c>
      <c r="G82" s="4">
        <v>82</v>
      </c>
      <c r="H82" s="4">
        <v>1620</v>
      </c>
      <c r="I82" s="4">
        <v>123</v>
      </c>
      <c r="J82" s="30">
        <v>7.5925925925925926</v>
      </c>
    </row>
    <row r="83" spans="1:45" s="22" customFormat="1" x14ac:dyDescent="0.25">
      <c r="A83" s="23"/>
      <c r="B83" s="23" t="s">
        <v>181</v>
      </c>
      <c r="C83" s="23"/>
      <c r="D83" s="24">
        <f t="shared" ref="D83:F83" si="13">SUM(D80:D82)</f>
        <v>97</v>
      </c>
      <c r="E83" s="24">
        <f t="shared" si="13"/>
        <v>2</v>
      </c>
      <c r="F83" s="24">
        <f t="shared" si="13"/>
        <v>350</v>
      </c>
      <c r="G83" s="24"/>
      <c r="H83" s="24">
        <v>3171</v>
      </c>
      <c r="I83" s="24">
        <v>357</v>
      </c>
      <c r="J83" s="31">
        <v>11.258278145695364</v>
      </c>
      <c r="K83" s="27"/>
      <c r="L83" s="29"/>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row>
    <row r="84" spans="1:45" x14ac:dyDescent="0.25">
      <c r="A84" s="3" t="s">
        <v>100</v>
      </c>
      <c r="B84" s="3" t="s">
        <v>155</v>
      </c>
      <c r="C84" s="3" t="s">
        <v>53</v>
      </c>
      <c r="D84" s="4">
        <v>0</v>
      </c>
      <c r="E84" s="4">
        <v>0</v>
      </c>
      <c r="F84" s="4">
        <v>40</v>
      </c>
      <c r="G84" s="4" t="s">
        <v>115</v>
      </c>
      <c r="H84" s="4">
        <v>737</v>
      </c>
      <c r="I84" s="4">
        <v>64</v>
      </c>
      <c r="J84" s="30">
        <v>8.6838534599728625</v>
      </c>
    </row>
    <row r="85" spans="1:45" x14ac:dyDescent="0.25">
      <c r="A85" s="3" t="s">
        <v>100</v>
      </c>
      <c r="B85" s="3" t="s">
        <v>155</v>
      </c>
      <c r="C85" s="3" t="s">
        <v>54</v>
      </c>
      <c r="D85" s="4">
        <v>0</v>
      </c>
      <c r="E85" s="4">
        <v>0</v>
      </c>
      <c r="F85" s="4">
        <v>20</v>
      </c>
      <c r="G85" s="4" t="s">
        <v>115</v>
      </c>
      <c r="H85" s="4">
        <v>1303</v>
      </c>
      <c r="I85" s="4">
        <v>130</v>
      </c>
      <c r="J85" s="30">
        <v>9.9769762087490399</v>
      </c>
    </row>
    <row r="86" spans="1:45" x14ac:dyDescent="0.25">
      <c r="A86" s="3" t="s">
        <v>100</v>
      </c>
      <c r="B86" s="3" t="s">
        <v>155</v>
      </c>
      <c r="C86" s="3" t="s">
        <v>55</v>
      </c>
      <c r="D86" s="4" t="s">
        <v>114</v>
      </c>
      <c r="E86" s="4" t="s">
        <v>114</v>
      </c>
      <c r="F86" s="4">
        <v>20</v>
      </c>
      <c r="G86" s="4" t="s">
        <v>115</v>
      </c>
      <c r="H86" s="4">
        <v>235</v>
      </c>
      <c r="I86" s="4">
        <v>12</v>
      </c>
      <c r="J86" s="30">
        <v>5.1063829787234036</v>
      </c>
    </row>
    <row r="87" spans="1:45" x14ac:dyDescent="0.25">
      <c r="A87" s="3" t="s">
        <v>100</v>
      </c>
      <c r="B87" s="3" t="s">
        <v>155</v>
      </c>
      <c r="C87" s="3" t="s">
        <v>73</v>
      </c>
      <c r="D87" s="4">
        <v>0</v>
      </c>
      <c r="E87" s="4">
        <v>0</v>
      </c>
      <c r="F87" s="4">
        <v>0</v>
      </c>
      <c r="G87" s="4" t="s">
        <v>115</v>
      </c>
      <c r="H87" s="4">
        <v>172</v>
      </c>
      <c r="I87" s="4">
        <v>15</v>
      </c>
      <c r="J87" s="30">
        <v>8.720930232558139</v>
      </c>
    </row>
    <row r="88" spans="1:45" s="22" customFormat="1" x14ac:dyDescent="0.25">
      <c r="A88" s="23"/>
      <c r="B88" s="23" t="s">
        <v>182</v>
      </c>
      <c r="C88" s="23"/>
      <c r="D88" s="24">
        <f t="shared" ref="D88:F88" si="14">SUM(D84:D87)</f>
        <v>0</v>
      </c>
      <c r="E88" s="24">
        <f t="shared" si="14"/>
        <v>0</v>
      </c>
      <c r="F88" s="24">
        <f t="shared" si="14"/>
        <v>80</v>
      </c>
      <c r="G88" s="24"/>
      <c r="H88" s="24">
        <v>2447</v>
      </c>
      <c r="I88" s="24">
        <v>221</v>
      </c>
      <c r="J88" s="31">
        <v>9.031467102574581</v>
      </c>
      <c r="K88" s="27"/>
      <c r="L88" s="29"/>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row>
    <row r="89" spans="1:45" x14ac:dyDescent="0.25">
      <c r="A89" s="3" t="s">
        <v>100</v>
      </c>
      <c r="B89" s="3" t="s">
        <v>156</v>
      </c>
      <c r="C89" s="3" t="s">
        <v>81</v>
      </c>
      <c r="D89" s="4">
        <v>0</v>
      </c>
      <c r="E89" s="4">
        <v>0</v>
      </c>
      <c r="F89" s="4">
        <v>10</v>
      </c>
      <c r="G89" s="4" t="s">
        <v>115</v>
      </c>
      <c r="H89" s="4">
        <v>289</v>
      </c>
      <c r="I89" s="4">
        <v>24</v>
      </c>
      <c r="J89" s="30">
        <v>8.3044982698961931</v>
      </c>
    </row>
    <row r="90" spans="1:45" x14ac:dyDescent="0.25">
      <c r="A90" s="3" t="s">
        <v>100</v>
      </c>
      <c r="B90" s="3" t="s">
        <v>156</v>
      </c>
      <c r="C90" s="3" t="s">
        <v>103</v>
      </c>
      <c r="D90" s="4">
        <v>0</v>
      </c>
      <c r="E90" s="4">
        <v>0</v>
      </c>
      <c r="F90" s="4">
        <v>140</v>
      </c>
      <c r="G90" s="4">
        <v>87</v>
      </c>
      <c r="H90" s="4">
        <v>2184</v>
      </c>
      <c r="I90" s="4">
        <v>277</v>
      </c>
      <c r="J90" s="30">
        <v>12.683150183150182</v>
      </c>
    </row>
    <row r="91" spans="1:45" x14ac:dyDescent="0.25">
      <c r="A91" s="3" t="s">
        <v>100</v>
      </c>
      <c r="B91" s="3" t="s">
        <v>156</v>
      </c>
      <c r="C91" s="3" t="s">
        <v>85</v>
      </c>
      <c r="D91" s="4" t="s">
        <v>114</v>
      </c>
      <c r="E91" s="4" t="s">
        <v>114</v>
      </c>
      <c r="F91" s="4">
        <v>0</v>
      </c>
      <c r="G91" s="4" t="s">
        <v>115</v>
      </c>
      <c r="H91" s="4" t="s">
        <v>115</v>
      </c>
      <c r="I91" s="4" t="s">
        <v>115</v>
      </c>
      <c r="J91" s="30" t="s">
        <v>115</v>
      </c>
    </row>
    <row r="92" spans="1:45" x14ac:dyDescent="0.25">
      <c r="A92" s="3" t="s">
        <v>100</v>
      </c>
      <c r="B92" s="3" t="s">
        <v>156</v>
      </c>
      <c r="C92" s="3" t="s">
        <v>104</v>
      </c>
      <c r="D92" s="4">
        <v>10</v>
      </c>
      <c r="E92" s="4">
        <v>0</v>
      </c>
      <c r="F92" s="4">
        <v>90</v>
      </c>
      <c r="G92" s="4">
        <v>81</v>
      </c>
      <c r="H92" s="4">
        <v>1290</v>
      </c>
      <c r="I92" s="4">
        <v>191</v>
      </c>
      <c r="J92" s="30">
        <v>14.806201550387597</v>
      </c>
    </row>
    <row r="93" spans="1:45" s="22" customFormat="1" x14ac:dyDescent="0.25">
      <c r="A93" s="23"/>
      <c r="B93" s="23" t="s">
        <v>183</v>
      </c>
      <c r="C93" s="23"/>
      <c r="D93" s="24">
        <f t="shared" ref="D93:F93" si="15">SUM(D89:D92)</f>
        <v>10</v>
      </c>
      <c r="E93" s="24">
        <f t="shared" si="15"/>
        <v>0</v>
      </c>
      <c r="F93" s="24">
        <f t="shared" si="15"/>
        <v>240</v>
      </c>
      <c r="G93" s="24"/>
      <c r="H93" s="24" t="s">
        <v>115</v>
      </c>
      <c r="I93" s="24" t="s">
        <v>115</v>
      </c>
      <c r="J93" s="31" t="s">
        <v>115</v>
      </c>
      <c r="K93" s="27"/>
      <c r="L93" s="29"/>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row>
    <row r="94" spans="1:45" x14ac:dyDescent="0.25">
      <c r="A94" s="3" t="s">
        <v>105</v>
      </c>
      <c r="B94" s="3" t="s">
        <v>162</v>
      </c>
      <c r="C94" s="3" t="s">
        <v>60</v>
      </c>
      <c r="D94" s="4">
        <v>93</v>
      </c>
      <c r="E94" s="4">
        <v>4</v>
      </c>
      <c r="F94" s="4">
        <v>100</v>
      </c>
      <c r="G94" s="4">
        <v>75</v>
      </c>
      <c r="H94" s="4">
        <v>1184</v>
      </c>
      <c r="I94" s="4">
        <v>131</v>
      </c>
      <c r="J94" s="30">
        <v>11.064189189189189</v>
      </c>
    </row>
    <row r="95" spans="1:45" x14ac:dyDescent="0.25">
      <c r="A95" s="3" t="s">
        <v>105</v>
      </c>
      <c r="B95" s="3" t="s">
        <v>162</v>
      </c>
      <c r="C95" s="3" t="s">
        <v>61</v>
      </c>
      <c r="D95" s="4">
        <v>0</v>
      </c>
      <c r="E95" s="4">
        <v>0</v>
      </c>
      <c r="F95" s="4">
        <v>110</v>
      </c>
      <c r="G95" s="4">
        <v>85</v>
      </c>
      <c r="H95" s="4">
        <v>860</v>
      </c>
      <c r="I95" s="4">
        <v>121</v>
      </c>
      <c r="J95" s="30">
        <v>14.069767441860465</v>
      </c>
    </row>
    <row r="96" spans="1:45" x14ac:dyDescent="0.25">
      <c r="A96" s="3" t="s">
        <v>105</v>
      </c>
      <c r="B96" s="3" t="s">
        <v>162</v>
      </c>
      <c r="C96" s="3" t="s">
        <v>62</v>
      </c>
      <c r="D96" s="4">
        <v>61</v>
      </c>
      <c r="E96" s="4">
        <v>2</v>
      </c>
      <c r="F96" s="4">
        <v>10</v>
      </c>
      <c r="G96" s="4" t="s">
        <v>115</v>
      </c>
      <c r="H96" s="4">
        <v>407</v>
      </c>
      <c r="I96" s="4">
        <v>44</v>
      </c>
      <c r="J96" s="30">
        <v>10.810810810810811</v>
      </c>
    </row>
    <row r="97" spans="1:45" x14ac:dyDescent="0.25">
      <c r="A97" s="3" t="s">
        <v>105</v>
      </c>
      <c r="B97" s="3" t="s">
        <v>162</v>
      </c>
      <c r="C97" s="3" t="s">
        <v>65</v>
      </c>
      <c r="D97" s="4">
        <v>139</v>
      </c>
      <c r="E97" s="4">
        <v>4</v>
      </c>
      <c r="F97" s="4">
        <v>220</v>
      </c>
      <c r="G97" s="4">
        <v>86</v>
      </c>
      <c r="H97" s="4">
        <v>1457</v>
      </c>
      <c r="I97" s="4">
        <v>268</v>
      </c>
      <c r="J97" s="30">
        <v>18.393960192175705</v>
      </c>
    </row>
    <row r="98" spans="1:45" s="22" customFormat="1" x14ac:dyDescent="0.25">
      <c r="A98" s="23"/>
      <c r="B98" s="23" t="s">
        <v>184</v>
      </c>
      <c r="C98" s="23"/>
      <c r="D98" s="24">
        <f t="shared" ref="D98:F98" si="16">SUM(D94:D97)</f>
        <v>293</v>
      </c>
      <c r="E98" s="24">
        <f t="shared" si="16"/>
        <v>10</v>
      </c>
      <c r="F98" s="24">
        <f t="shared" si="16"/>
        <v>440</v>
      </c>
      <c r="G98" s="24"/>
      <c r="H98" s="24">
        <v>3908</v>
      </c>
      <c r="I98" s="24">
        <v>564</v>
      </c>
      <c r="J98" s="31">
        <v>14.431934493346981</v>
      </c>
      <c r="K98" s="27"/>
      <c r="L98" s="29"/>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row>
    <row r="99" spans="1:45" x14ac:dyDescent="0.25">
      <c r="A99" s="3" t="s">
        <v>105</v>
      </c>
      <c r="B99" s="3" t="s">
        <v>157</v>
      </c>
      <c r="C99" s="3" t="s">
        <v>56</v>
      </c>
      <c r="D99" s="4">
        <v>50</v>
      </c>
      <c r="E99" s="4">
        <v>2</v>
      </c>
      <c r="F99" s="4">
        <v>160</v>
      </c>
      <c r="G99" s="4">
        <v>85</v>
      </c>
      <c r="H99" s="4">
        <v>914</v>
      </c>
      <c r="I99" s="4">
        <v>88</v>
      </c>
      <c r="J99" s="30">
        <v>9.62800875273523</v>
      </c>
    </row>
    <row r="100" spans="1:45" x14ac:dyDescent="0.25">
      <c r="A100" s="3" t="s">
        <v>105</v>
      </c>
      <c r="B100" s="3" t="s">
        <v>157</v>
      </c>
      <c r="C100" s="3" t="s">
        <v>57</v>
      </c>
      <c r="D100" s="4">
        <v>13</v>
      </c>
      <c r="E100" s="4">
        <v>2</v>
      </c>
      <c r="F100" s="4">
        <v>120</v>
      </c>
      <c r="G100" s="4">
        <v>90</v>
      </c>
      <c r="H100" s="4">
        <v>674</v>
      </c>
      <c r="I100" s="4">
        <v>84</v>
      </c>
      <c r="J100" s="30">
        <v>12.462908011869436</v>
      </c>
    </row>
    <row r="101" spans="1:45" x14ac:dyDescent="0.25">
      <c r="A101" s="3" t="s">
        <v>105</v>
      </c>
      <c r="B101" s="3" t="s">
        <v>157</v>
      </c>
      <c r="C101" s="3" t="s">
        <v>58</v>
      </c>
      <c r="D101" s="4" t="s">
        <v>114</v>
      </c>
      <c r="E101" s="4" t="s">
        <v>114</v>
      </c>
      <c r="F101" s="4">
        <v>30</v>
      </c>
      <c r="G101" s="4" t="s">
        <v>115</v>
      </c>
      <c r="H101" s="4">
        <v>333</v>
      </c>
      <c r="I101" s="4">
        <v>14</v>
      </c>
      <c r="J101" s="30">
        <v>4.2042042042042045</v>
      </c>
    </row>
    <row r="102" spans="1:45" x14ac:dyDescent="0.25">
      <c r="A102" s="3" t="s">
        <v>105</v>
      </c>
      <c r="B102" s="3" t="s">
        <v>157</v>
      </c>
      <c r="C102" s="3" t="s">
        <v>59</v>
      </c>
      <c r="D102" s="4" t="s">
        <v>114</v>
      </c>
      <c r="E102" s="4" t="s">
        <v>114</v>
      </c>
      <c r="F102" s="4">
        <v>20</v>
      </c>
      <c r="G102" s="4" t="s">
        <v>115</v>
      </c>
      <c r="H102" s="4">
        <v>166</v>
      </c>
      <c r="I102" s="4">
        <v>15</v>
      </c>
      <c r="J102" s="30">
        <v>9.0361445783132535</v>
      </c>
    </row>
    <row r="103" spans="1:45" x14ac:dyDescent="0.25">
      <c r="A103" s="3" t="s">
        <v>105</v>
      </c>
      <c r="B103" s="3" t="s">
        <v>157</v>
      </c>
      <c r="C103" s="3" t="s">
        <v>86</v>
      </c>
      <c r="D103" s="4" t="s">
        <v>114</v>
      </c>
      <c r="E103" s="4" t="s">
        <v>114</v>
      </c>
      <c r="F103" s="4">
        <v>0</v>
      </c>
      <c r="G103" s="4" t="s">
        <v>115</v>
      </c>
      <c r="H103" s="4">
        <v>191</v>
      </c>
      <c r="I103" s="4">
        <v>27</v>
      </c>
      <c r="J103" s="30">
        <v>14.136125654450263</v>
      </c>
    </row>
    <row r="104" spans="1:45" x14ac:dyDescent="0.25">
      <c r="A104" s="3" t="s">
        <v>105</v>
      </c>
      <c r="B104" s="3" t="s">
        <v>157</v>
      </c>
      <c r="C104" s="3" t="s">
        <v>126</v>
      </c>
      <c r="D104" s="4">
        <v>44</v>
      </c>
      <c r="E104" s="4">
        <v>2</v>
      </c>
      <c r="F104" s="4">
        <v>10</v>
      </c>
      <c r="G104" s="4" t="s">
        <v>115</v>
      </c>
      <c r="H104" s="4">
        <v>277</v>
      </c>
      <c r="I104" s="4">
        <v>20</v>
      </c>
      <c r="J104" s="30">
        <v>7.2202166064981945</v>
      </c>
    </row>
    <row r="105" spans="1:45" x14ac:dyDescent="0.25">
      <c r="A105" s="3" t="s">
        <v>105</v>
      </c>
      <c r="B105" s="3" t="s">
        <v>157</v>
      </c>
      <c r="C105" s="3" t="s">
        <v>87</v>
      </c>
      <c r="D105" s="4" t="s">
        <v>114</v>
      </c>
      <c r="E105" s="4" t="s">
        <v>114</v>
      </c>
      <c r="F105" s="4">
        <v>0</v>
      </c>
      <c r="G105" s="4" t="s">
        <v>115</v>
      </c>
      <c r="H105" s="4">
        <v>10</v>
      </c>
      <c r="I105" s="4" t="s">
        <v>115</v>
      </c>
      <c r="J105" s="30" t="s">
        <v>115</v>
      </c>
    </row>
    <row r="106" spans="1:45" s="22" customFormat="1" x14ac:dyDescent="0.25">
      <c r="A106" s="23"/>
      <c r="B106" s="23" t="s">
        <v>185</v>
      </c>
      <c r="C106" s="23"/>
      <c r="D106" s="24">
        <f t="shared" ref="D106:F106" si="17">SUM(D99:D105)</f>
        <v>107</v>
      </c>
      <c r="E106" s="24">
        <f t="shared" si="17"/>
        <v>6</v>
      </c>
      <c r="F106" s="24">
        <f t="shared" si="17"/>
        <v>340</v>
      </c>
      <c r="G106" s="24"/>
      <c r="H106" s="24">
        <v>2565</v>
      </c>
      <c r="I106" s="24" t="s">
        <v>115</v>
      </c>
      <c r="J106" s="31" t="s">
        <v>115</v>
      </c>
      <c r="K106" s="27"/>
      <c r="L106" s="29"/>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row>
    <row r="107" spans="1:45" x14ac:dyDescent="0.25">
      <c r="A107" s="3" t="s">
        <v>105</v>
      </c>
      <c r="B107" s="3" t="s">
        <v>163</v>
      </c>
      <c r="C107" s="3" t="s">
        <v>63</v>
      </c>
      <c r="D107" s="4">
        <v>271</v>
      </c>
      <c r="E107" s="4">
        <v>4</v>
      </c>
      <c r="F107" s="4">
        <v>230</v>
      </c>
      <c r="G107" s="4">
        <v>90</v>
      </c>
      <c r="H107" s="4">
        <v>1477</v>
      </c>
      <c r="I107" s="4">
        <v>270</v>
      </c>
      <c r="J107" s="30">
        <v>18.280297901150984</v>
      </c>
    </row>
    <row r="108" spans="1:45" x14ac:dyDescent="0.25">
      <c r="A108" s="3" t="s">
        <v>105</v>
      </c>
      <c r="B108" s="3" t="s">
        <v>163</v>
      </c>
      <c r="C108" s="3" t="s">
        <v>64</v>
      </c>
      <c r="D108" s="4">
        <v>324</v>
      </c>
      <c r="E108" s="4">
        <v>6</v>
      </c>
      <c r="F108" s="4">
        <v>160</v>
      </c>
      <c r="G108" s="4">
        <v>84</v>
      </c>
      <c r="H108" s="4">
        <v>863</v>
      </c>
      <c r="I108" s="4">
        <v>132</v>
      </c>
      <c r="J108" s="30">
        <v>15.295480880648899</v>
      </c>
    </row>
    <row r="109" spans="1:45" x14ac:dyDescent="0.25">
      <c r="A109" s="3" t="s">
        <v>105</v>
      </c>
      <c r="B109" s="3" t="s">
        <v>163</v>
      </c>
      <c r="C109" s="3" t="s">
        <v>82</v>
      </c>
      <c r="D109" s="4">
        <v>25</v>
      </c>
      <c r="E109" s="4">
        <v>2</v>
      </c>
      <c r="F109" s="4">
        <v>0</v>
      </c>
      <c r="G109" s="4" t="s">
        <v>115</v>
      </c>
      <c r="H109" s="4">
        <v>249</v>
      </c>
      <c r="I109" s="4">
        <v>30</v>
      </c>
      <c r="J109" s="30">
        <v>12.048192771084338</v>
      </c>
    </row>
    <row r="110" spans="1:45" x14ac:dyDescent="0.25">
      <c r="A110" s="3" t="s">
        <v>105</v>
      </c>
      <c r="B110" s="3" t="s">
        <v>163</v>
      </c>
      <c r="C110" s="3" t="s">
        <v>66</v>
      </c>
      <c r="D110" s="4">
        <v>0</v>
      </c>
      <c r="E110" s="4">
        <v>0</v>
      </c>
      <c r="F110" s="4">
        <v>0</v>
      </c>
      <c r="G110" s="4" t="s">
        <v>115</v>
      </c>
      <c r="H110" s="4">
        <v>365</v>
      </c>
      <c r="I110" s="4">
        <v>39</v>
      </c>
      <c r="J110" s="30">
        <v>10.684931506849315</v>
      </c>
    </row>
    <row r="111" spans="1:45" s="22" customFormat="1" x14ac:dyDescent="0.25">
      <c r="A111" s="23"/>
      <c r="B111" s="23" t="s">
        <v>186</v>
      </c>
      <c r="C111" s="23"/>
      <c r="D111" s="24">
        <f t="shared" ref="D111:F111" si="18">SUM(D107:D110)</f>
        <v>620</v>
      </c>
      <c r="E111" s="24">
        <f t="shared" si="18"/>
        <v>12</v>
      </c>
      <c r="F111" s="24">
        <f t="shared" si="18"/>
        <v>390</v>
      </c>
      <c r="G111" s="24"/>
      <c r="H111" s="24">
        <v>2954</v>
      </c>
      <c r="I111" s="24">
        <v>471</v>
      </c>
      <c r="J111" s="31">
        <v>15.944482058226134</v>
      </c>
      <c r="K111" s="27"/>
      <c r="L111" s="29"/>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row>
    <row r="112" spans="1:45" x14ac:dyDescent="0.25">
      <c r="A112" s="3" t="s">
        <v>107</v>
      </c>
      <c r="B112" s="3" t="s">
        <v>160</v>
      </c>
      <c r="C112" s="3" t="s">
        <v>88</v>
      </c>
      <c r="D112" s="4" t="s">
        <v>114</v>
      </c>
      <c r="E112" s="4" t="s">
        <v>114</v>
      </c>
      <c r="F112" s="4">
        <v>0</v>
      </c>
      <c r="G112" s="4" t="s">
        <v>115</v>
      </c>
      <c r="H112" s="4" t="s">
        <v>115</v>
      </c>
      <c r="I112" s="4" t="s">
        <v>115</v>
      </c>
      <c r="J112" s="30" t="s">
        <v>115</v>
      </c>
    </row>
    <row r="113" spans="1:45" x14ac:dyDescent="0.25">
      <c r="A113" s="3" t="s">
        <v>107</v>
      </c>
      <c r="B113" s="3" t="s">
        <v>160</v>
      </c>
      <c r="C113" s="3" t="s">
        <v>108</v>
      </c>
      <c r="D113" s="4">
        <v>115</v>
      </c>
      <c r="E113" s="4">
        <v>27</v>
      </c>
      <c r="F113" s="4">
        <v>430</v>
      </c>
      <c r="G113" s="4">
        <v>90</v>
      </c>
      <c r="H113" s="4">
        <v>2041</v>
      </c>
      <c r="I113" s="4">
        <v>330</v>
      </c>
      <c r="J113" s="30">
        <v>16.16854483096521</v>
      </c>
    </row>
    <row r="114" spans="1:45" s="22" customFormat="1" x14ac:dyDescent="0.25">
      <c r="A114" s="23"/>
      <c r="B114" s="23" t="s">
        <v>187</v>
      </c>
      <c r="C114" s="23"/>
      <c r="D114" s="24">
        <f t="shared" ref="D114:F114" si="19">SUM(D112:D113)</f>
        <v>115</v>
      </c>
      <c r="E114" s="24">
        <f t="shared" si="19"/>
        <v>27</v>
      </c>
      <c r="F114" s="24">
        <f t="shared" si="19"/>
        <v>430</v>
      </c>
      <c r="G114" s="24"/>
      <c r="H114" s="24" t="s">
        <v>115</v>
      </c>
      <c r="I114" s="24" t="s">
        <v>115</v>
      </c>
      <c r="J114" s="31" t="s">
        <v>115</v>
      </c>
      <c r="K114" s="27"/>
      <c r="L114" s="29"/>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row>
    <row r="115" spans="1:45" x14ac:dyDescent="0.25">
      <c r="A115" s="3" t="s">
        <v>107</v>
      </c>
      <c r="B115" s="3" t="s">
        <v>159</v>
      </c>
      <c r="C115" s="3" t="s">
        <v>109</v>
      </c>
      <c r="D115" s="4">
        <v>355</v>
      </c>
      <c r="E115" s="4">
        <v>97</v>
      </c>
      <c r="F115" s="4">
        <v>410</v>
      </c>
      <c r="G115" s="4">
        <v>90</v>
      </c>
      <c r="H115" s="4">
        <v>2775</v>
      </c>
      <c r="I115" s="4">
        <v>368</v>
      </c>
      <c r="J115" s="30">
        <v>13.261261261261263</v>
      </c>
    </row>
    <row r="116" spans="1:45" s="22" customFormat="1" x14ac:dyDescent="0.25">
      <c r="A116" s="23"/>
      <c r="B116" s="23" t="s">
        <v>188</v>
      </c>
      <c r="C116" s="23"/>
      <c r="D116" s="24">
        <f t="shared" ref="D116:F116" si="20">SUM(D115)</f>
        <v>355</v>
      </c>
      <c r="E116" s="24">
        <f t="shared" si="20"/>
        <v>97</v>
      </c>
      <c r="F116" s="24">
        <f t="shared" si="20"/>
        <v>410</v>
      </c>
      <c r="G116" s="24"/>
      <c r="H116" s="24">
        <v>2775</v>
      </c>
      <c r="I116" s="24">
        <v>368</v>
      </c>
      <c r="J116" s="31">
        <v>13.261261261261263</v>
      </c>
      <c r="K116" s="27"/>
      <c r="L116" s="29"/>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row>
    <row r="117" spans="1:45" x14ac:dyDescent="0.25">
      <c r="A117" s="3" t="s">
        <v>107</v>
      </c>
      <c r="B117" s="3" t="s">
        <v>158</v>
      </c>
      <c r="C117" s="3" t="s">
        <v>67</v>
      </c>
      <c r="D117" s="4">
        <v>22</v>
      </c>
      <c r="E117" s="4">
        <v>3</v>
      </c>
      <c r="F117" s="4">
        <v>20</v>
      </c>
      <c r="G117" s="4" t="s">
        <v>115</v>
      </c>
      <c r="H117" s="4">
        <v>208</v>
      </c>
      <c r="I117" s="4">
        <v>15</v>
      </c>
      <c r="J117" s="30">
        <v>7.2115384615384608</v>
      </c>
    </row>
    <row r="118" spans="1:45" x14ac:dyDescent="0.25">
      <c r="A118" s="3" t="s">
        <v>107</v>
      </c>
      <c r="B118" s="3" t="s">
        <v>158</v>
      </c>
      <c r="C118" s="3" t="s">
        <v>68</v>
      </c>
      <c r="D118" s="4">
        <v>127</v>
      </c>
      <c r="E118" s="4">
        <v>33</v>
      </c>
      <c r="F118" s="4">
        <v>370</v>
      </c>
      <c r="G118" s="4">
        <v>90</v>
      </c>
      <c r="H118" s="4">
        <v>1752</v>
      </c>
      <c r="I118" s="4">
        <v>248</v>
      </c>
      <c r="J118" s="30">
        <v>14.15525114155251</v>
      </c>
    </row>
    <row r="119" spans="1:45" x14ac:dyDescent="0.25">
      <c r="A119" s="3" t="s">
        <v>107</v>
      </c>
      <c r="B119" s="3" t="s">
        <v>158</v>
      </c>
      <c r="C119" s="3" t="s">
        <v>69</v>
      </c>
      <c r="D119" s="4">
        <v>78</v>
      </c>
      <c r="E119" s="4">
        <v>15</v>
      </c>
      <c r="F119" s="4">
        <v>130</v>
      </c>
      <c r="G119" s="4">
        <v>88</v>
      </c>
      <c r="H119" s="4">
        <v>979</v>
      </c>
      <c r="I119" s="4">
        <v>93</v>
      </c>
      <c r="J119" s="30">
        <v>9.4994892747701734</v>
      </c>
    </row>
    <row r="120" spans="1:45" x14ac:dyDescent="0.25">
      <c r="A120" s="3" t="s">
        <v>107</v>
      </c>
      <c r="B120" s="3" t="s">
        <v>158</v>
      </c>
      <c r="C120" s="3" t="s">
        <v>70</v>
      </c>
      <c r="D120" s="4">
        <v>41</v>
      </c>
      <c r="E120" s="4">
        <v>0</v>
      </c>
      <c r="F120" s="4">
        <v>10</v>
      </c>
      <c r="G120" s="4" t="s">
        <v>115</v>
      </c>
      <c r="H120" s="4">
        <v>189</v>
      </c>
      <c r="I120" s="4">
        <v>20</v>
      </c>
      <c r="J120" s="30">
        <v>10.582010582010582</v>
      </c>
    </row>
    <row r="121" spans="1:45" s="22" customFormat="1" x14ac:dyDescent="0.25">
      <c r="A121" s="23"/>
      <c r="B121" s="23" t="s">
        <v>189</v>
      </c>
      <c r="C121" s="23"/>
      <c r="D121" s="24">
        <f t="shared" ref="D121:F121" si="21">SUM(D117:D120)</f>
        <v>268</v>
      </c>
      <c r="E121" s="24">
        <f t="shared" si="21"/>
        <v>51</v>
      </c>
      <c r="F121" s="24">
        <f t="shared" si="21"/>
        <v>530</v>
      </c>
      <c r="G121" s="24"/>
      <c r="H121" s="24">
        <v>3128</v>
      </c>
      <c r="I121" s="24">
        <v>376</v>
      </c>
      <c r="J121" s="31">
        <v>12.020460358056265</v>
      </c>
      <c r="K121" s="27"/>
      <c r="L121" s="29"/>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row>
    <row r="122" spans="1:45" x14ac:dyDescent="0.25">
      <c r="A122" s="3" t="s">
        <v>92</v>
      </c>
      <c r="C122" s="3" t="s">
        <v>75</v>
      </c>
      <c r="D122" s="4" t="s">
        <v>114</v>
      </c>
      <c r="E122" s="4" t="s">
        <v>114</v>
      </c>
      <c r="F122" s="4">
        <v>0</v>
      </c>
      <c r="G122" s="4" t="s">
        <v>115</v>
      </c>
      <c r="H122" s="4" t="s">
        <v>115</v>
      </c>
      <c r="I122" s="4" t="s">
        <v>115</v>
      </c>
      <c r="J122" s="4" t="s">
        <v>115</v>
      </c>
    </row>
    <row r="123" spans="1:45" x14ac:dyDescent="0.25">
      <c r="A123" s="3" t="s">
        <v>110</v>
      </c>
      <c r="B123" s="3"/>
      <c r="C123" s="3" t="s">
        <v>74</v>
      </c>
      <c r="D123" s="4" t="s">
        <v>114</v>
      </c>
      <c r="E123" s="4" t="s">
        <v>114</v>
      </c>
      <c r="F123" s="4">
        <v>0</v>
      </c>
      <c r="G123" s="4" t="s">
        <v>115</v>
      </c>
      <c r="H123" s="4" t="s">
        <v>114</v>
      </c>
      <c r="I123" s="4" t="s">
        <v>114</v>
      </c>
      <c r="J123" s="4" t="s">
        <v>114</v>
      </c>
    </row>
    <row r="124" spans="1:45" x14ac:dyDescent="0.25">
      <c r="A124" s="11" t="s">
        <v>125</v>
      </c>
      <c r="B124" s="3"/>
      <c r="C124" s="3" t="s">
        <v>89</v>
      </c>
      <c r="D124" s="4" t="s">
        <v>114</v>
      </c>
      <c r="E124" s="4" t="s">
        <v>114</v>
      </c>
      <c r="F124" s="4">
        <v>90</v>
      </c>
      <c r="G124" s="4" t="s">
        <v>127</v>
      </c>
      <c r="H124" s="4" t="s">
        <v>114</v>
      </c>
      <c r="I124" s="4" t="s">
        <v>114</v>
      </c>
      <c r="J124" s="4" t="s">
        <v>114</v>
      </c>
    </row>
    <row r="125" spans="1:45" s="22" customFormat="1" ht="15.75" thickBot="1" x14ac:dyDescent="0.3">
      <c r="A125" s="19" t="s">
        <v>161</v>
      </c>
      <c r="B125" s="18"/>
      <c r="C125" s="18"/>
      <c r="D125" s="25">
        <f t="shared" ref="D125:E125" si="22">SUM(D2:D6,D8:D12,D14:D18,D20:D23,D25:D35,D37:D41,D43:D46,D48:D49,D51:D54,D56:D61,D63:D66,D68:D73,D75:D78,D80:D82,D84:D87,D89:D92,D94:D97,D99:D105,D107:D110,D112:D113,D115,D117:D120,D122:D124)</f>
        <v>3835</v>
      </c>
      <c r="E125" s="25">
        <f t="shared" si="22"/>
        <v>332</v>
      </c>
      <c r="F125" s="20">
        <v>6590</v>
      </c>
      <c r="G125" s="21">
        <v>86</v>
      </c>
      <c r="H125" s="20">
        <v>65650</v>
      </c>
      <c r="I125" s="20">
        <v>8113</v>
      </c>
      <c r="J125" s="34">
        <f>I125/H125*100</f>
        <v>12.357958872810357</v>
      </c>
      <c r="K125" s="27"/>
      <c r="L125" s="29"/>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row>
    <row r="126" spans="1:45" x14ac:dyDescent="0.25">
      <c r="A126" s="3"/>
      <c r="B126" s="3"/>
      <c r="C126" s="3"/>
      <c r="D126" s="3"/>
      <c r="E126" s="3"/>
      <c r="F126" s="3"/>
      <c r="G126" s="3" t="s">
        <v>193</v>
      </c>
    </row>
    <row r="127" spans="1:45" x14ac:dyDescent="0.25">
      <c r="D127" s="6"/>
      <c r="E127" s="6"/>
      <c r="F127" s="6"/>
      <c r="G127" s="6"/>
    </row>
    <row r="128" spans="1:45" x14ac:dyDescent="0.25">
      <c r="D128" s="6"/>
      <c r="E128" s="6"/>
      <c r="F128" s="6"/>
      <c r="G128" s="6"/>
      <c r="I128" s="26"/>
    </row>
    <row r="129" spans="9:9" x14ac:dyDescent="0.25">
      <c r="I129" s="26"/>
    </row>
    <row r="130" spans="9:9" x14ac:dyDescent="0.25">
      <c r="I130" s="26"/>
    </row>
    <row r="131" spans="9:9" x14ac:dyDescent="0.25">
      <c r="I131" s="26"/>
    </row>
    <row r="132" spans="9:9" x14ac:dyDescent="0.25">
      <c r="I132" s="26"/>
    </row>
    <row r="133" spans="9:9" x14ac:dyDescent="0.25">
      <c r="I133" s="26"/>
    </row>
    <row r="134" spans="9:9" x14ac:dyDescent="0.25">
      <c r="I134" s="26"/>
    </row>
    <row r="135" spans="9:9" x14ac:dyDescent="0.25">
      <c r="I135" s="26"/>
    </row>
    <row r="136" spans="9:9" x14ac:dyDescent="0.25">
      <c r="I136" s="26"/>
    </row>
    <row r="137" spans="9:9" x14ac:dyDescent="0.25">
      <c r="I137" s="26"/>
    </row>
    <row r="138" spans="9:9" x14ac:dyDescent="0.25">
      <c r="I138" s="26"/>
    </row>
    <row r="139" spans="9:9" x14ac:dyDescent="0.25">
      <c r="I139" s="26"/>
    </row>
    <row r="140" spans="9:9" x14ac:dyDescent="0.25">
      <c r="I140" s="26"/>
    </row>
    <row r="141" spans="9:9" x14ac:dyDescent="0.25">
      <c r="I141" s="26"/>
    </row>
    <row r="142" spans="9:9" x14ac:dyDescent="0.25">
      <c r="I142" s="26"/>
    </row>
    <row r="143" spans="9:9" x14ac:dyDescent="0.25">
      <c r="I143" s="26"/>
    </row>
    <row r="144" spans="9:9" x14ac:dyDescent="0.25">
      <c r="I144" s="26"/>
    </row>
    <row r="145" spans="9:9" x14ac:dyDescent="0.25">
      <c r="I145" s="26"/>
    </row>
    <row r="146" spans="9:9" x14ac:dyDescent="0.25">
      <c r="I146" s="26"/>
    </row>
    <row r="147" spans="9:9" x14ac:dyDescent="0.25">
      <c r="I147" s="26"/>
    </row>
    <row r="148" spans="9:9" x14ac:dyDescent="0.25">
      <c r="I148" s="26"/>
    </row>
    <row r="149" spans="9:9" x14ac:dyDescent="0.25">
      <c r="I149" s="26"/>
    </row>
    <row r="150" spans="9:9" x14ac:dyDescent="0.25">
      <c r="I150" s="26"/>
    </row>
    <row r="151" spans="9:9" x14ac:dyDescent="0.25">
      <c r="I151" s="26"/>
    </row>
    <row r="152" spans="9:9" x14ac:dyDescent="0.25">
      <c r="I152" s="26"/>
    </row>
    <row r="153" spans="9:9" x14ac:dyDescent="0.25">
      <c r="I153" s="26"/>
    </row>
    <row r="154" spans="9:9" x14ac:dyDescent="0.25">
      <c r="I154" s="26"/>
    </row>
    <row r="155" spans="9:9" x14ac:dyDescent="0.25">
      <c r="I155" s="26"/>
    </row>
    <row r="156" spans="9:9" x14ac:dyDescent="0.25">
      <c r="I156" s="26"/>
    </row>
    <row r="157" spans="9:9" x14ac:dyDescent="0.25">
      <c r="I157" s="26"/>
    </row>
    <row r="158" spans="9:9" x14ac:dyDescent="0.25">
      <c r="I158" s="26"/>
    </row>
    <row r="159" spans="9:9" x14ac:dyDescent="0.25">
      <c r="I159" s="26"/>
    </row>
    <row r="160" spans="9:9" x14ac:dyDescent="0.25">
      <c r="I160" s="26"/>
    </row>
    <row r="161" spans="9:9" x14ac:dyDescent="0.25">
      <c r="I161" s="26"/>
    </row>
    <row r="162" spans="9:9" x14ac:dyDescent="0.25">
      <c r="I162" s="26"/>
    </row>
    <row r="163" spans="9:9" x14ac:dyDescent="0.25">
      <c r="I163" s="26"/>
    </row>
    <row r="164" spans="9:9" x14ac:dyDescent="0.25">
      <c r="I164" s="26"/>
    </row>
    <row r="165" spans="9:9" x14ac:dyDescent="0.25">
      <c r="I165" s="26"/>
    </row>
    <row r="166" spans="9:9" x14ac:dyDescent="0.25">
      <c r="I166" s="26"/>
    </row>
    <row r="167" spans="9:9" x14ac:dyDescent="0.25">
      <c r="I167" s="26"/>
    </row>
    <row r="168" spans="9:9" x14ac:dyDescent="0.25">
      <c r="I168" s="26"/>
    </row>
    <row r="169" spans="9:9" x14ac:dyDescent="0.25">
      <c r="I169" s="26"/>
    </row>
    <row r="170" spans="9:9" x14ac:dyDescent="0.25">
      <c r="I170" s="26"/>
    </row>
    <row r="171" spans="9:9" x14ac:dyDescent="0.25">
      <c r="I171" s="26"/>
    </row>
    <row r="172" spans="9:9" x14ac:dyDescent="0.25">
      <c r="I172" s="26"/>
    </row>
    <row r="173" spans="9:9" x14ac:dyDescent="0.25">
      <c r="I173" s="26"/>
    </row>
    <row r="174" spans="9:9" x14ac:dyDescent="0.25">
      <c r="I174" s="26"/>
    </row>
    <row r="175" spans="9:9" x14ac:dyDescent="0.25">
      <c r="I175" s="26"/>
    </row>
    <row r="176" spans="9:9" x14ac:dyDescent="0.25">
      <c r="I176" s="26"/>
    </row>
    <row r="177" spans="9:9" x14ac:dyDescent="0.25">
      <c r="I177" s="26"/>
    </row>
    <row r="178" spans="9:9" x14ac:dyDescent="0.25">
      <c r="I178" s="26"/>
    </row>
    <row r="179" spans="9:9" x14ac:dyDescent="0.25">
      <c r="I179" s="26"/>
    </row>
    <row r="180" spans="9:9" x14ac:dyDescent="0.25">
      <c r="I180" s="26"/>
    </row>
    <row r="181" spans="9:9" x14ac:dyDescent="0.25">
      <c r="I181" s="26"/>
    </row>
    <row r="182" spans="9:9" x14ac:dyDescent="0.25">
      <c r="I182" s="26"/>
    </row>
    <row r="183" spans="9:9" x14ac:dyDescent="0.25">
      <c r="I183" s="26"/>
    </row>
    <row r="184" spans="9:9" x14ac:dyDescent="0.25">
      <c r="I184" s="26"/>
    </row>
    <row r="185" spans="9:9" x14ac:dyDescent="0.25">
      <c r="I185" s="26"/>
    </row>
    <row r="186" spans="9:9" x14ac:dyDescent="0.25">
      <c r="I186" s="26"/>
    </row>
    <row r="187" spans="9:9" x14ac:dyDescent="0.25">
      <c r="I187" s="26"/>
    </row>
    <row r="188" spans="9:9" x14ac:dyDescent="0.25">
      <c r="I188" s="26"/>
    </row>
    <row r="189" spans="9:9" x14ac:dyDescent="0.25">
      <c r="I189" s="26"/>
    </row>
    <row r="190" spans="9:9" x14ac:dyDescent="0.25">
      <c r="I190" s="26"/>
    </row>
    <row r="191" spans="9:9" x14ac:dyDescent="0.25">
      <c r="I191" s="26"/>
    </row>
    <row r="192" spans="9:9" x14ac:dyDescent="0.25">
      <c r="I192" s="26"/>
    </row>
    <row r="193" spans="9:9" x14ac:dyDescent="0.25">
      <c r="I193" s="26"/>
    </row>
    <row r="194" spans="9:9" x14ac:dyDescent="0.25">
      <c r="I194" s="26"/>
    </row>
    <row r="195" spans="9:9" x14ac:dyDescent="0.25">
      <c r="I195" s="26"/>
    </row>
    <row r="196" spans="9:9" x14ac:dyDescent="0.25">
      <c r="I196" s="26"/>
    </row>
    <row r="197" spans="9:9" x14ac:dyDescent="0.25">
      <c r="I197" s="26"/>
    </row>
    <row r="198" spans="9:9" x14ac:dyDescent="0.25">
      <c r="I198" s="26"/>
    </row>
    <row r="199" spans="9:9" x14ac:dyDescent="0.25">
      <c r="I199" s="26"/>
    </row>
    <row r="200" spans="9:9" x14ac:dyDescent="0.25">
      <c r="I200" s="26"/>
    </row>
    <row r="201" spans="9:9" x14ac:dyDescent="0.25">
      <c r="I201" s="26"/>
    </row>
    <row r="202" spans="9:9" x14ac:dyDescent="0.25">
      <c r="I202" s="26"/>
    </row>
    <row r="203" spans="9:9" x14ac:dyDescent="0.25">
      <c r="I203" s="26"/>
    </row>
    <row r="204" spans="9:9" x14ac:dyDescent="0.25">
      <c r="I204" s="26"/>
    </row>
    <row r="205" spans="9:9" x14ac:dyDescent="0.25">
      <c r="I205" s="26"/>
    </row>
    <row r="206" spans="9:9" x14ac:dyDescent="0.25">
      <c r="I206" s="26"/>
    </row>
    <row r="207" spans="9:9" x14ac:dyDescent="0.25">
      <c r="I207" s="26"/>
    </row>
    <row r="208" spans="9:9" x14ac:dyDescent="0.25">
      <c r="I208" s="26"/>
    </row>
    <row r="209" spans="9:9" x14ac:dyDescent="0.25">
      <c r="I209" s="26"/>
    </row>
    <row r="210" spans="9:9" x14ac:dyDescent="0.25">
      <c r="I210" s="26"/>
    </row>
    <row r="211" spans="9:9" x14ac:dyDescent="0.25">
      <c r="I211" s="26"/>
    </row>
    <row r="212" spans="9:9" x14ac:dyDescent="0.25">
      <c r="I212" s="26"/>
    </row>
    <row r="213" spans="9:9" x14ac:dyDescent="0.25">
      <c r="I213" s="26"/>
    </row>
    <row r="214" spans="9:9" x14ac:dyDescent="0.25">
      <c r="I214" s="26"/>
    </row>
    <row r="215" spans="9:9" x14ac:dyDescent="0.25">
      <c r="I215" s="26"/>
    </row>
    <row r="216" spans="9:9" x14ac:dyDescent="0.25">
      <c r="I216" s="26"/>
    </row>
    <row r="217" spans="9:9" x14ac:dyDescent="0.25">
      <c r="I217" s="26"/>
    </row>
    <row r="218" spans="9:9" x14ac:dyDescent="0.25">
      <c r="I218" s="26"/>
    </row>
    <row r="219" spans="9:9" x14ac:dyDescent="0.25">
      <c r="I219" s="26"/>
    </row>
    <row r="220" spans="9:9" x14ac:dyDescent="0.25">
      <c r="I220" s="26"/>
    </row>
    <row r="221" spans="9:9" x14ac:dyDescent="0.25">
      <c r="I221" s="26"/>
    </row>
    <row r="222" spans="9:9" x14ac:dyDescent="0.25">
      <c r="I222" s="26"/>
    </row>
    <row r="223" spans="9:9" x14ac:dyDescent="0.25">
      <c r="I223" s="26"/>
    </row>
    <row r="224" spans="9:9" x14ac:dyDescent="0.25">
      <c r="I224" s="26"/>
    </row>
    <row r="225" spans="9:9" x14ac:dyDescent="0.25">
      <c r="I225" s="26"/>
    </row>
    <row r="226" spans="9:9" x14ac:dyDescent="0.25">
      <c r="I226" s="26"/>
    </row>
    <row r="227" spans="9:9" x14ac:dyDescent="0.25">
      <c r="I227" s="26"/>
    </row>
    <row r="228" spans="9:9" x14ac:dyDescent="0.25">
      <c r="I228" s="26"/>
    </row>
    <row r="229" spans="9:9" x14ac:dyDescent="0.25">
      <c r="I229" s="26"/>
    </row>
    <row r="230" spans="9:9" x14ac:dyDescent="0.25">
      <c r="I230" s="26"/>
    </row>
  </sheetData>
  <sortState ref="A3:I101">
    <sortCondition ref="A3:A101"/>
    <sortCondition ref="B3:B101"/>
    <sortCondition ref="C3:C10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0"/>
  <sheetViews>
    <sheetView workbookViewId="0">
      <selection activeCell="F15" sqref="F15:H16"/>
    </sheetView>
  </sheetViews>
  <sheetFormatPr defaultRowHeight="15" x14ac:dyDescent="0.25"/>
  <cols>
    <col min="1" max="1" width="10.140625" style="1" customWidth="1"/>
    <col min="2" max="2" width="20.42578125" style="1" customWidth="1"/>
    <col min="3" max="3" width="23" style="1" customWidth="1"/>
    <col min="4" max="4" width="24.5703125" style="5" customWidth="1"/>
    <col min="5" max="5" width="26.28515625" style="5" customWidth="1"/>
    <col min="6" max="6" width="26.42578125" style="5" customWidth="1"/>
    <col min="7" max="7" width="27.28515625" style="5" customWidth="1"/>
    <col min="8" max="8" width="28.5703125" style="27" customWidth="1"/>
    <col min="9" max="9" width="26.140625" style="27" customWidth="1"/>
    <col min="10" max="10" width="32.85546875" style="27" customWidth="1"/>
    <col min="11" max="43" width="9.140625" style="27"/>
    <col min="44" max="16384" width="9.140625" style="1"/>
  </cols>
  <sheetData>
    <row r="1" spans="1:43" ht="36.75" x14ac:dyDescent="0.25">
      <c r="A1" s="7" t="s">
        <v>116</v>
      </c>
      <c r="B1" s="7" t="s">
        <v>141</v>
      </c>
      <c r="C1" s="7" t="s">
        <v>90</v>
      </c>
      <c r="D1" s="32" t="s">
        <v>130</v>
      </c>
      <c r="E1" s="32" t="s">
        <v>131</v>
      </c>
      <c r="F1" s="32" t="s">
        <v>132</v>
      </c>
      <c r="G1" s="32" t="s">
        <v>212</v>
      </c>
      <c r="H1" s="32" t="s">
        <v>200</v>
      </c>
      <c r="I1" s="32" t="s">
        <v>201</v>
      </c>
      <c r="J1" s="32" t="s">
        <v>210</v>
      </c>
    </row>
    <row r="2" spans="1:43" x14ac:dyDescent="0.25">
      <c r="A2" s="3" t="s">
        <v>91</v>
      </c>
      <c r="B2" s="3" t="s">
        <v>142</v>
      </c>
      <c r="C2" s="3" t="s">
        <v>0</v>
      </c>
      <c r="D2" s="4" t="s">
        <v>114</v>
      </c>
      <c r="E2" s="4" t="s">
        <v>114</v>
      </c>
      <c r="F2" s="4">
        <v>10</v>
      </c>
      <c r="G2" s="4" t="s">
        <v>115</v>
      </c>
      <c r="H2" s="4">
        <v>114</v>
      </c>
      <c r="I2" s="4" t="s">
        <v>115</v>
      </c>
      <c r="J2" s="30" t="s">
        <v>115</v>
      </c>
    </row>
    <row r="3" spans="1:43" x14ac:dyDescent="0.25">
      <c r="A3" s="3" t="s">
        <v>91</v>
      </c>
      <c r="B3" s="3" t="s">
        <v>142</v>
      </c>
      <c r="C3" s="3" t="s">
        <v>1</v>
      </c>
      <c r="D3" s="4" t="s">
        <v>114</v>
      </c>
      <c r="E3" s="4" t="s">
        <v>114</v>
      </c>
      <c r="F3" s="4">
        <v>10</v>
      </c>
      <c r="G3" s="4" t="s">
        <v>115</v>
      </c>
      <c r="H3" s="4">
        <v>94</v>
      </c>
      <c r="I3" s="4" t="s">
        <v>115</v>
      </c>
      <c r="J3" s="30" t="s">
        <v>115</v>
      </c>
    </row>
    <row r="4" spans="1:43" x14ac:dyDescent="0.25">
      <c r="A4" s="3" t="s">
        <v>91</v>
      </c>
      <c r="B4" s="3" t="s">
        <v>142</v>
      </c>
      <c r="C4" s="3" t="s">
        <v>2</v>
      </c>
      <c r="D4" s="4" t="s">
        <v>114</v>
      </c>
      <c r="E4" s="4" t="s">
        <v>114</v>
      </c>
      <c r="F4" s="4">
        <v>0</v>
      </c>
      <c r="G4" s="4" t="s">
        <v>115</v>
      </c>
      <c r="H4" s="4">
        <v>277</v>
      </c>
      <c r="I4" s="4">
        <v>27</v>
      </c>
      <c r="J4" s="30">
        <v>9.7472924187725631</v>
      </c>
    </row>
    <row r="5" spans="1:43" x14ac:dyDescent="0.25">
      <c r="A5" s="3" t="s">
        <v>91</v>
      </c>
      <c r="B5" s="3" t="s">
        <v>142</v>
      </c>
      <c r="C5" s="3" t="s">
        <v>4</v>
      </c>
      <c r="D5" s="4">
        <v>8</v>
      </c>
      <c r="E5" s="4">
        <v>8</v>
      </c>
      <c r="F5" s="4">
        <v>50</v>
      </c>
      <c r="G5" s="4">
        <v>70</v>
      </c>
      <c r="H5" s="4">
        <v>521</v>
      </c>
      <c r="I5" s="4">
        <v>39</v>
      </c>
      <c r="J5" s="30">
        <v>7.4856046065259116</v>
      </c>
    </row>
    <row r="6" spans="1:43" x14ac:dyDescent="0.25">
      <c r="A6" s="3" t="s">
        <v>91</v>
      </c>
      <c r="B6" s="3" t="s">
        <v>142</v>
      </c>
      <c r="C6" s="3" t="s">
        <v>5</v>
      </c>
      <c r="D6" s="4">
        <v>0</v>
      </c>
      <c r="E6" s="4">
        <v>0</v>
      </c>
      <c r="F6" s="4">
        <v>60</v>
      </c>
      <c r="G6" s="4">
        <v>71</v>
      </c>
      <c r="H6" s="4">
        <v>849</v>
      </c>
      <c r="I6" s="4">
        <v>58</v>
      </c>
      <c r="J6" s="30">
        <v>6.8315665488810362</v>
      </c>
    </row>
    <row r="7" spans="1:43" s="22" customFormat="1" x14ac:dyDescent="0.25">
      <c r="A7" s="23"/>
      <c r="B7" s="23" t="s">
        <v>168</v>
      </c>
      <c r="C7" s="23"/>
      <c r="D7" s="24">
        <f t="shared" ref="D7:F7" si="0">SUM(D2:D6)</f>
        <v>8</v>
      </c>
      <c r="E7" s="24">
        <f t="shared" si="0"/>
        <v>8</v>
      </c>
      <c r="F7" s="24">
        <f t="shared" si="0"/>
        <v>130</v>
      </c>
      <c r="G7" s="24"/>
      <c r="H7" s="24">
        <v>1855</v>
      </c>
      <c r="I7" s="24">
        <v>136</v>
      </c>
      <c r="J7" s="31">
        <v>7.3315363881401616</v>
      </c>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row>
    <row r="8" spans="1:43" x14ac:dyDescent="0.25">
      <c r="A8" s="3" t="s">
        <v>91</v>
      </c>
      <c r="B8" s="3" t="s">
        <v>164</v>
      </c>
      <c r="C8" s="3" t="s">
        <v>78</v>
      </c>
      <c r="D8" s="4" t="s">
        <v>114</v>
      </c>
      <c r="E8" s="4" t="s">
        <v>114</v>
      </c>
      <c r="F8" s="4">
        <v>0</v>
      </c>
      <c r="G8" s="4" t="s">
        <v>115</v>
      </c>
      <c r="H8" s="4">
        <v>254</v>
      </c>
      <c r="I8" s="4">
        <v>23</v>
      </c>
      <c r="J8" s="30">
        <v>9.0551181102362204</v>
      </c>
    </row>
    <row r="9" spans="1:43" x14ac:dyDescent="0.25">
      <c r="A9" s="3" t="s">
        <v>91</v>
      </c>
      <c r="B9" s="3" t="s">
        <v>164</v>
      </c>
      <c r="C9" s="3" t="s">
        <v>3</v>
      </c>
      <c r="D9" s="4" t="s">
        <v>114</v>
      </c>
      <c r="E9" s="4" t="s">
        <v>114</v>
      </c>
      <c r="F9" s="4">
        <v>30</v>
      </c>
      <c r="G9" s="4" t="s">
        <v>115</v>
      </c>
      <c r="H9" s="4">
        <v>407</v>
      </c>
      <c r="I9" s="4">
        <v>23</v>
      </c>
      <c r="J9" s="30">
        <v>5.6511056511056514</v>
      </c>
    </row>
    <row r="10" spans="1:43" x14ac:dyDescent="0.25">
      <c r="A10" s="3" t="s">
        <v>91</v>
      </c>
      <c r="B10" s="3" t="s">
        <v>164</v>
      </c>
      <c r="C10" s="3" t="s">
        <v>6</v>
      </c>
      <c r="D10" s="4">
        <v>0</v>
      </c>
      <c r="E10" s="4">
        <v>0</v>
      </c>
      <c r="F10" s="4">
        <v>10</v>
      </c>
      <c r="G10" s="4" t="s">
        <v>115</v>
      </c>
      <c r="H10" s="4">
        <v>354</v>
      </c>
      <c r="I10" s="4">
        <v>36</v>
      </c>
      <c r="J10" s="30">
        <v>10.16949152542373</v>
      </c>
    </row>
    <row r="11" spans="1:43" x14ac:dyDescent="0.25">
      <c r="A11" s="3" t="s">
        <v>91</v>
      </c>
      <c r="B11" s="3" t="s">
        <v>164</v>
      </c>
      <c r="C11" s="3" t="s">
        <v>7</v>
      </c>
      <c r="D11" s="4" t="s">
        <v>114</v>
      </c>
      <c r="E11" s="4" t="s">
        <v>114</v>
      </c>
      <c r="F11" s="4">
        <v>20</v>
      </c>
      <c r="G11" s="4" t="s">
        <v>115</v>
      </c>
      <c r="H11" s="4">
        <v>331</v>
      </c>
      <c r="I11" s="4">
        <v>34</v>
      </c>
      <c r="J11" s="30">
        <v>10.271903323262841</v>
      </c>
    </row>
    <row r="12" spans="1:43" x14ac:dyDescent="0.25">
      <c r="A12" s="3" t="s">
        <v>91</v>
      </c>
      <c r="B12" s="3" t="s">
        <v>164</v>
      </c>
      <c r="C12" s="3" t="s">
        <v>8</v>
      </c>
      <c r="D12" s="4" t="s">
        <v>114</v>
      </c>
      <c r="E12" s="4" t="s">
        <v>114</v>
      </c>
      <c r="F12" s="4">
        <v>120</v>
      </c>
      <c r="G12" s="4">
        <v>78</v>
      </c>
      <c r="H12" s="4">
        <v>837</v>
      </c>
      <c r="I12" s="4">
        <v>61</v>
      </c>
      <c r="J12" s="30">
        <v>7.2879330943847078</v>
      </c>
    </row>
    <row r="13" spans="1:43" s="22" customFormat="1" x14ac:dyDescent="0.25">
      <c r="A13" s="23"/>
      <c r="B13" s="23" t="s">
        <v>190</v>
      </c>
      <c r="C13" s="23"/>
      <c r="D13" s="24">
        <f t="shared" ref="D13:F13" si="1">SUM(D8:D12)</f>
        <v>0</v>
      </c>
      <c r="E13" s="24">
        <f t="shared" si="1"/>
        <v>0</v>
      </c>
      <c r="F13" s="24">
        <f t="shared" si="1"/>
        <v>180</v>
      </c>
      <c r="G13" s="24"/>
      <c r="H13" s="24">
        <v>2183</v>
      </c>
      <c r="I13" s="24">
        <v>177</v>
      </c>
      <c r="J13" s="31">
        <v>8.1081081081081088</v>
      </c>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row>
    <row r="14" spans="1:43" x14ac:dyDescent="0.25">
      <c r="A14" s="3" t="s">
        <v>93</v>
      </c>
      <c r="B14" s="3" t="s">
        <v>143</v>
      </c>
      <c r="C14" s="3" t="s">
        <v>79</v>
      </c>
      <c r="D14" s="4">
        <v>6</v>
      </c>
      <c r="E14" s="4">
        <v>0</v>
      </c>
      <c r="F14" s="4">
        <v>0</v>
      </c>
      <c r="G14" s="4" t="s">
        <v>115</v>
      </c>
      <c r="H14" s="4">
        <v>242</v>
      </c>
      <c r="I14" s="4">
        <v>24</v>
      </c>
      <c r="J14" s="30">
        <v>9.9173553719008272</v>
      </c>
    </row>
    <row r="15" spans="1:43" x14ac:dyDescent="0.25">
      <c r="A15" s="3" t="s">
        <v>93</v>
      </c>
      <c r="B15" s="3" t="s">
        <v>143</v>
      </c>
      <c r="C15" s="3" t="s">
        <v>9</v>
      </c>
      <c r="D15" s="4" t="s">
        <v>114</v>
      </c>
      <c r="E15" s="4" t="s">
        <v>114</v>
      </c>
      <c r="F15" s="4">
        <v>150</v>
      </c>
      <c r="G15" s="4">
        <v>79</v>
      </c>
      <c r="H15" s="4">
        <v>687</v>
      </c>
      <c r="I15" s="4">
        <v>52</v>
      </c>
      <c r="J15" s="30">
        <v>7.5691411935953425</v>
      </c>
    </row>
    <row r="16" spans="1:43" x14ac:dyDescent="0.25">
      <c r="A16" s="3" t="s">
        <v>93</v>
      </c>
      <c r="B16" s="3" t="s">
        <v>143</v>
      </c>
      <c r="C16" s="3" t="s">
        <v>10</v>
      </c>
      <c r="D16" s="4" t="s">
        <v>114</v>
      </c>
      <c r="E16" s="4" t="s">
        <v>114</v>
      </c>
      <c r="F16" s="4">
        <v>130</v>
      </c>
      <c r="G16" s="4">
        <v>70</v>
      </c>
      <c r="H16" s="4">
        <v>799</v>
      </c>
      <c r="I16" s="4">
        <v>61</v>
      </c>
      <c r="J16" s="30">
        <v>7.6345431789737166</v>
      </c>
    </row>
    <row r="17" spans="1:43" x14ac:dyDescent="0.25">
      <c r="A17" s="3" t="s">
        <v>93</v>
      </c>
      <c r="B17" s="3" t="s">
        <v>143</v>
      </c>
      <c r="C17" s="3" t="s">
        <v>11</v>
      </c>
      <c r="D17" s="4">
        <v>40</v>
      </c>
      <c r="E17" s="4">
        <v>11</v>
      </c>
      <c r="F17" s="4">
        <v>20</v>
      </c>
      <c r="G17" s="4" t="s">
        <v>115</v>
      </c>
      <c r="H17" s="4">
        <v>179</v>
      </c>
      <c r="I17" s="4">
        <v>14</v>
      </c>
      <c r="J17" s="30">
        <v>7.8212290502793298</v>
      </c>
    </row>
    <row r="18" spans="1:43" x14ac:dyDescent="0.25">
      <c r="A18" s="3" t="s">
        <v>93</v>
      </c>
      <c r="B18" s="3" t="s">
        <v>143</v>
      </c>
      <c r="C18" s="3" t="s">
        <v>12</v>
      </c>
      <c r="D18" s="4">
        <v>91</v>
      </c>
      <c r="E18" s="4">
        <v>13</v>
      </c>
      <c r="F18" s="4">
        <v>50</v>
      </c>
      <c r="G18" s="4" t="s">
        <v>115</v>
      </c>
      <c r="H18" s="4">
        <v>393</v>
      </c>
      <c r="I18" s="4">
        <v>31</v>
      </c>
      <c r="J18" s="30">
        <v>7.888040712468193</v>
      </c>
    </row>
    <row r="19" spans="1:43" s="22" customFormat="1" x14ac:dyDescent="0.25">
      <c r="A19" s="23"/>
      <c r="B19" s="23" t="s">
        <v>170</v>
      </c>
      <c r="C19" s="23"/>
      <c r="D19" s="24">
        <f t="shared" ref="D19:F19" si="2">SUM(D14:D18)</f>
        <v>137</v>
      </c>
      <c r="E19" s="24">
        <f t="shared" si="2"/>
        <v>24</v>
      </c>
      <c r="F19" s="24">
        <f t="shared" si="2"/>
        <v>350</v>
      </c>
      <c r="G19" s="24"/>
      <c r="H19" s="24">
        <v>2300</v>
      </c>
      <c r="I19" s="24">
        <v>182</v>
      </c>
      <c r="J19" s="31">
        <v>7.9130434782608701</v>
      </c>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row>
    <row r="20" spans="1:43" x14ac:dyDescent="0.25">
      <c r="A20" s="3" t="s">
        <v>93</v>
      </c>
      <c r="B20" s="3" t="s">
        <v>144</v>
      </c>
      <c r="C20" s="3" t="s">
        <v>83</v>
      </c>
      <c r="D20" s="4">
        <v>0</v>
      </c>
      <c r="E20" s="4">
        <v>0</v>
      </c>
      <c r="F20" s="4">
        <v>0</v>
      </c>
      <c r="G20" s="4" t="s">
        <v>115</v>
      </c>
      <c r="H20" s="4">
        <v>20</v>
      </c>
      <c r="I20" s="4" t="s">
        <v>115</v>
      </c>
      <c r="J20" s="30" t="s">
        <v>115</v>
      </c>
    </row>
    <row r="21" spans="1:43" x14ac:dyDescent="0.25">
      <c r="A21" s="3" t="s">
        <v>93</v>
      </c>
      <c r="B21" s="3" t="s">
        <v>144</v>
      </c>
      <c r="C21" s="3" t="s">
        <v>18</v>
      </c>
      <c r="D21" s="4" t="s">
        <v>114</v>
      </c>
      <c r="E21" s="4" t="s">
        <v>114</v>
      </c>
      <c r="F21" s="4">
        <v>310</v>
      </c>
      <c r="G21" s="4">
        <v>73</v>
      </c>
      <c r="H21" s="4">
        <v>1381</v>
      </c>
      <c r="I21" s="4">
        <v>184</v>
      </c>
      <c r="J21" s="30">
        <v>13.323678493845041</v>
      </c>
    </row>
    <row r="22" spans="1:43" x14ac:dyDescent="0.25">
      <c r="A22" s="3" t="s">
        <v>93</v>
      </c>
      <c r="B22" s="3" t="s">
        <v>144</v>
      </c>
      <c r="C22" s="3" t="s">
        <v>19</v>
      </c>
      <c r="D22" s="4" t="s">
        <v>114</v>
      </c>
      <c r="E22" s="4" t="s">
        <v>114</v>
      </c>
      <c r="F22" s="4">
        <v>60</v>
      </c>
      <c r="G22" s="4">
        <v>78</v>
      </c>
      <c r="H22" s="4">
        <v>334</v>
      </c>
      <c r="I22" s="4">
        <v>33</v>
      </c>
      <c r="J22" s="30">
        <v>9.8802395209580833</v>
      </c>
    </row>
    <row r="23" spans="1:43" x14ac:dyDescent="0.25">
      <c r="A23" s="3" t="s">
        <v>93</v>
      </c>
      <c r="B23" s="3" t="s">
        <v>144</v>
      </c>
      <c r="C23" s="3" t="s">
        <v>20</v>
      </c>
      <c r="D23" s="4" t="s">
        <v>114</v>
      </c>
      <c r="E23" s="4" t="s">
        <v>114</v>
      </c>
      <c r="F23" s="4">
        <v>240</v>
      </c>
      <c r="G23" s="4">
        <v>84</v>
      </c>
      <c r="H23" s="4">
        <v>884</v>
      </c>
      <c r="I23" s="4">
        <v>171</v>
      </c>
      <c r="J23" s="30">
        <v>19.343891402714934</v>
      </c>
    </row>
    <row r="24" spans="1:43" s="22" customFormat="1" x14ac:dyDescent="0.25">
      <c r="A24" s="23"/>
      <c r="B24" s="23" t="s">
        <v>171</v>
      </c>
      <c r="C24" s="23"/>
      <c r="D24" s="24">
        <f t="shared" ref="D24:F24" si="3">SUM(D20:D23)</f>
        <v>0</v>
      </c>
      <c r="E24" s="24">
        <f t="shared" si="3"/>
        <v>0</v>
      </c>
      <c r="F24" s="24">
        <f t="shared" si="3"/>
        <v>610</v>
      </c>
      <c r="G24" s="24"/>
      <c r="H24" s="24">
        <v>2619</v>
      </c>
      <c r="I24" s="24" t="s">
        <v>115</v>
      </c>
      <c r="J24" s="31" t="s">
        <v>115</v>
      </c>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row>
    <row r="25" spans="1:43" x14ac:dyDescent="0.25">
      <c r="A25" s="3" t="s">
        <v>93</v>
      </c>
      <c r="B25" s="3" t="s">
        <v>145</v>
      </c>
      <c r="C25" s="3" t="s">
        <v>13</v>
      </c>
      <c r="D25" s="4" t="s">
        <v>114</v>
      </c>
      <c r="E25" s="4" t="s">
        <v>114</v>
      </c>
      <c r="F25" s="4">
        <v>20</v>
      </c>
      <c r="G25" s="4" t="s">
        <v>115</v>
      </c>
      <c r="H25" s="4">
        <v>241</v>
      </c>
      <c r="I25" s="4">
        <v>14</v>
      </c>
      <c r="J25" s="30">
        <v>5.809128630705394</v>
      </c>
    </row>
    <row r="26" spans="1:43" x14ac:dyDescent="0.25">
      <c r="A26" s="3" t="s">
        <v>93</v>
      </c>
      <c r="B26" s="3" t="s">
        <v>145</v>
      </c>
      <c r="C26" s="3" t="s">
        <v>14</v>
      </c>
      <c r="D26" s="4" t="s">
        <v>114</v>
      </c>
      <c r="E26" s="4" t="s">
        <v>114</v>
      </c>
      <c r="F26" s="4">
        <v>30</v>
      </c>
      <c r="G26" s="4">
        <v>54</v>
      </c>
      <c r="H26" s="4">
        <v>306</v>
      </c>
      <c r="I26" s="4">
        <v>18</v>
      </c>
      <c r="J26" s="30">
        <v>5.8823529411764701</v>
      </c>
    </row>
    <row r="27" spans="1:43" x14ac:dyDescent="0.25">
      <c r="A27" s="3" t="s">
        <v>93</v>
      </c>
      <c r="B27" s="3" t="s">
        <v>145</v>
      </c>
      <c r="C27" s="3" t="s">
        <v>15</v>
      </c>
      <c r="D27" s="4" t="s">
        <v>114</v>
      </c>
      <c r="E27" s="4" t="s">
        <v>114</v>
      </c>
      <c r="F27" s="4">
        <v>80</v>
      </c>
      <c r="G27" s="4">
        <v>71</v>
      </c>
      <c r="H27" s="4">
        <v>347</v>
      </c>
      <c r="I27" s="4">
        <v>54</v>
      </c>
      <c r="J27" s="30">
        <v>15.561959654178676</v>
      </c>
    </row>
    <row r="28" spans="1:43" x14ac:dyDescent="0.25">
      <c r="A28" s="3" t="s">
        <v>93</v>
      </c>
      <c r="B28" s="3" t="s">
        <v>145</v>
      </c>
      <c r="C28" s="3" t="s">
        <v>16</v>
      </c>
      <c r="D28" s="4">
        <v>44</v>
      </c>
      <c r="E28" s="4">
        <v>0</v>
      </c>
      <c r="F28" s="4">
        <v>20</v>
      </c>
      <c r="G28" s="4" t="s">
        <v>115</v>
      </c>
      <c r="H28" s="4">
        <v>438</v>
      </c>
      <c r="I28" s="4">
        <v>42</v>
      </c>
      <c r="J28" s="30">
        <v>9.5890410958904102</v>
      </c>
    </row>
    <row r="29" spans="1:43" x14ac:dyDescent="0.25">
      <c r="A29" s="3" t="s">
        <v>93</v>
      </c>
      <c r="B29" s="3" t="s">
        <v>145</v>
      </c>
      <c r="C29" s="3" t="s">
        <v>17</v>
      </c>
      <c r="D29" s="4" t="s">
        <v>114</v>
      </c>
      <c r="E29" s="4" t="s">
        <v>114</v>
      </c>
      <c r="F29" s="4">
        <v>30</v>
      </c>
      <c r="G29" s="4" t="s">
        <v>115</v>
      </c>
      <c r="H29" s="4">
        <v>416</v>
      </c>
      <c r="I29" s="4">
        <v>27</v>
      </c>
      <c r="J29" s="30">
        <v>6.4903846153846159</v>
      </c>
    </row>
    <row r="30" spans="1:43" x14ac:dyDescent="0.25">
      <c r="A30" s="3" t="s">
        <v>93</v>
      </c>
      <c r="B30" s="3" t="s">
        <v>145</v>
      </c>
      <c r="C30" s="3" t="s">
        <v>71</v>
      </c>
      <c r="D30" s="4" t="s">
        <v>114</v>
      </c>
      <c r="E30" s="4" t="s">
        <v>114</v>
      </c>
      <c r="F30" s="4">
        <v>10</v>
      </c>
      <c r="G30" s="4" t="s">
        <v>115</v>
      </c>
      <c r="H30" s="4">
        <v>125</v>
      </c>
      <c r="I30" s="4">
        <v>17</v>
      </c>
      <c r="J30" s="30">
        <v>13.600000000000001</v>
      </c>
    </row>
    <row r="31" spans="1:43" x14ac:dyDescent="0.25">
      <c r="A31" s="3" t="s">
        <v>93</v>
      </c>
      <c r="B31" s="3" t="s">
        <v>145</v>
      </c>
      <c r="C31" s="3" t="s">
        <v>21</v>
      </c>
      <c r="D31" s="4" t="s">
        <v>114</v>
      </c>
      <c r="E31" s="4" t="s">
        <v>114</v>
      </c>
      <c r="F31" s="4">
        <v>60</v>
      </c>
      <c r="G31" s="4">
        <v>73</v>
      </c>
      <c r="H31" s="4">
        <v>405</v>
      </c>
      <c r="I31" s="4">
        <v>39</v>
      </c>
      <c r="J31" s="30">
        <v>9.6296296296296298</v>
      </c>
    </row>
    <row r="32" spans="1:43" x14ac:dyDescent="0.25">
      <c r="A32" s="3" t="s">
        <v>93</v>
      </c>
      <c r="B32" s="3" t="s">
        <v>145</v>
      </c>
      <c r="C32" s="3" t="s">
        <v>22</v>
      </c>
      <c r="D32" s="4" t="s">
        <v>114</v>
      </c>
      <c r="E32" s="4" t="s">
        <v>114</v>
      </c>
      <c r="F32" s="4">
        <v>130</v>
      </c>
      <c r="G32" s="4">
        <v>79</v>
      </c>
      <c r="H32" s="4">
        <v>337</v>
      </c>
      <c r="I32" s="4">
        <v>33</v>
      </c>
      <c r="J32" s="30">
        <v>9.792284866468842</v>
      </c>
    </row>
    <row r="33" spans="1:43" x14ac:dyDescent="0.25">
      <c r="A33" s="3" t="s">
        <v>93</v>
      </c>
      <c r="B33" s="3" t="s">
        <v>145</v>
      </c>
      <c r="C33" s="3" t="s">
        <v>23</v>
      </c>
      <c r="D33" s="4" t="s">
        <v>114</v>
      </c>
      <c r="E33" s="4" t="s">
        <v>114</v>
      </c>
      <c r="F33" s="4">
        <v>130</v>
      </c>
      <c r="G33" s="4">
        <v>77</v>
      </c>
      <c r="H33" s="4">
        <v>645</v>
      </c>
      <c r="I33" s="4">
        <v>68</v>
      </c>
      <c r="J33" s="30">
        <v>10.542635658914728</v>
      </c>
    </row>
    <row r="34" spans="1:43" x14ac:dyDescent="0.25">
      <c r="A34" s="3" t="s">
        <v>93</v>
      </c>
      <c r="B34" s="3" t="s">
        <v>145</v>
      </c>
      <c r="C34" s="3" t="s">
        <v>24</v>
      </c>
      <c r="D34" s="4" t="s">
        <v>114</v>
      </c>
      <c r="E34" s="4" t="s">
        <v>114</v>
      </c>
      <c r="F34" s="4">
        <v>40</v>
      </c>
      <c r="G34" s="4">
        <v>72</v>
      </c>
      <c r="H34" s="4">
        <v>425</v>
      </c>
      <c r="I34" s="4">
        <v>24</v>
      </c>
      <c r="J34" s="30">
        <v>5.6470588235294121</v>
      </c>
    </row>
    <row r="35" spans="1:43" x14ac:dyDescent="0.25">
      <c r="A35" s="3" t="s">
        <v>93</v>
      </c>
      <c r="B35" s="3" t="s">
        <v>145</v>
      </c>
      <c r="C35" s="3" t="s">
        <v>25</v>
      </c>
      <c r="D35" s="4" t="s">
        <v>114</v>
      </c>
      <c r="E35" s="4" t="s">
        <v>114</v>
      </c>
      <c r="F35" s="4">
        <v>100</v>
      </c>
      <c r="G35" s="4">
        <v>72</v>
      </c>
      <c r="H35" s="4">
        <v>491</v>
      </c>
      <c r="I35" s="4">
        <v>61</v>
      </c>
      <c r="J35" s="30">
        <v>12.423625254582484</v>
      </c>
    </row>
    <row r="36" spans="1:43" s="22" customFormat="1" x14ac:dyDescent="0.25">
      <c r="A36" s="23"/>
      <c r="B36" s="23" t="s">
        <v>172</v>
      </c>
      <c r="C36" s="23"/>
      <c r="D36" s="24">
        <f t="shared" ref="D36:F36" si="4">SUM(D25:D35)</f>
        <v>44</v>
      </c>
      <c r="E36" s="24">
        <f t="shared" si="4"/>
        <v>0</v>
      </c>
      <c r="F36" s="24">
        <f t="shared" si="4"/>
        <v>650</v>
      </c>
      <c r="G36" s="24"/>
      <c r="H36" s="24">
        <v>4176</v>
      </c>
      <c r="I36" s="24">
        <v>397</v>
      </c>
      <c r="J36" s="31">
        <v>9.5067049808429118</v>
      </c>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row>
    <row r="37" spans="1:43" x14ac:dyDescent="0.25">
      <c r="A37" s="3" t="s">
        <v>94</v>
      </c>
      <c r="B37" s="3" t="s">
        <v>146</v>
      </c>
      <c r="C37" s="3" t="s">
        <v>72</v>
      </c>
      <c r="D37" s="4">
        <v>0</v>
      </c>
      <c r="E37" s="4">
        <v>0</v>
      </c>
      <c r="F37" s="4">
        <v>0</v>
      </c>
      <c r="G37" s="4" t="s">
        <v>115</v>
      </c>
      <c r="H37" s="4" t="s">
        <v>115</v>
      </c>
      <c r="I37" s="4" t="s">
        <v>115</v>
      </c>
      <c r="J37" s="30" t="s">
        <v>115</v>
      </c>
    </row>
    <row r="38" spans="1:43" x14ac:dyDescent="0.25">
      <c r="A38" s="3" t="s">
        <v>94</v>
      </c>
      <c r="B38" s="3" t="s">
        <v>146</v>
      </c>
      <c r="C38" s="3" t="s">
        <v>26</v>
      </c>
      <c r="D38" s="4" t="s">
        <v>114</v>
      </c>
      <c r="E38" s="4" t="s">
        <v>114</v>
      </c>
      <c r="F38" s="4">
        <v>200</v>
      </c>
      <c r="G38" s="4">
        <v>78</v>
      </c>
      <c r="H38" s="4">
        <v>914</v>
      </c>
      <c r="I38" s="4">
        <v>174</v>
      </c>
      <c r="J38" s="30">
        <v>19.037199124726477</v>
      </c>
    </row>
    <row r="39" spans="1:43" x14ac:dyDescent="0.25">
      <c r="A39" s="3" t="s">
        <v>94</v>
      </c>
      <c r="B39" s="3" t="s">
        <v>146</v>
      </c>
      <c r="C39" s="3" t="s">
        <v>27</v>
      </c>
      <c r="D39" s="4">
        <v>110</v>
      </c>
      <c r="E39" s="4">
        <v>23</v>
      </c>
      <c r="F39" s="4">
        <v>360</v>
      </c>
      <c r="G39" s="4">
        <v>78</v>
      </c>
      <c r="H39" s="4">
        <v>1681</v>
      </c>
      <c r="I39" s="4">
        <v>295</v>
      </c>
      <c r="J39" s="30">
        <v>17.549077929803687</v>
      </c>
    </row>
    <row r="40" spans="1:43" x14ac:dyDescent="0.25">
      <c r="A40" s="3" t="s">
        <v>94</v>
      </c>
      <c r="B40" s="3" t="s">
        <v>146</v>
      </c>
      <c r="C40" s="3" t="s">
        <v>28</v>
      </c>
      <c r="D40" s="4" t="s">
        <v>114</v>
      </c>
      <c r="E40" s="4" t="s">
        <v>114</v>
      </c>
      <c r="F40" s="4">
        <v>320</v>
      </c>
      <c r="G40" s="4">
        <v>82</v>
      </c>
      <c r="H40" s="4">
        <v>1775</v>
      </c>
      <c r="I40" s="4">
        <v>333</v>
      </c>
      <c r="J40" s="30">
        <v>18.760563380281688</v>
      </c>
    </row>
    <row r="41" spans="1:43" x14ac:dyDescent="0.25">
      <c r="A41" s="3" t="s">
        <v>94</v>
      </c>
      <c r="B41" s="3" t="s">
        <v>146</v>
      </c>
      <c r="C41" s="3" t="s">
        <v>29</v>
      </c>
      <c r="D41" s="4" t="s">
        <v>114</v>
      </c>
      <c r="E41" s="4" t="s">
        <v>114</v>
      </c>
      <c r="F41" s="4">
        <v>20</v>
      </c>
      <c r="G41" s="4" t="s">
        <v>115</v>
      </c>
      <c r="H41" s="4">
        <v>209</v>
      </c>
      <c r="I41" s="4">
        <v>33</v>
      </c>
      <c r="J41" s="30">
        <v>15.789473684210526</v>
      </c>
    </row>
    <row r="42" spans="1:43" s="22" customFormat="1" x14ac:dyDescent="0.25">
      <c r="A42" s="23"/>
      <c r="B42" s="23" t="s">
        <v>173</v>
      </c>
      <c r="C42" s="23"/>
      <c r="D42" s="24">
        <f t="shared" ref="D42:F42" si="5">SUM(D37:D41)</f>
        <v>110</v>
      </c>
      <c r="E42" s="24">
        <f t="shared" si="5"/>
        <v>23</v>
      </c>
      <c r="F42" s="24">
        <f t="shared" si="5"/>
        <v>900</v>
      </c>
      <c r="G42" s="24"/>
      <c r="H42" s="24" t="s">
        <v>115</v>
      </c>
      <c r="I42" s="24" t="s">
        <v>115</v>
      </c>
      <c r="J42" s="31" t="s">
        <v>115</v>
      </c>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row>
    <row r="43" spans="1:43" x14ac:dyDescent="0.25">
      <c r="A43" s="3" t="s">
        <v>94</v>
      </c>
      <c r="B43" s="3" t="s">
        <v>147</v>
      </c>
      <c r="C43" s="3" t="s">
        <v>76</v>
      </c>
      <c r="D43" s="4" t="s">
        <v>114</v>
      </c>
      <c r="E43" s="4" t="s">
        <v>114</v>
      </c>
      <c r="F43" s="4">
        <v>10</v>
      </c>
      <c r="G43" s="4" t="s">
        <v>115</v>
      </c>
      <c r="H43" s="4">
        <v>88</v>
      </c>
      <c r="I43" s="4" t="s">
        <v>115</v>
      </c>
      <c r="J43" s="30" t="s">
        <v>115</v>
      </c>
    </row>
    <row r="44" spans="1:43" x14ac:dyDescent="0.25">
      <c r="A44" s="3" t="s">
        <v>94</v>
      </c>
      <c r="B44" s="3" t="s">
        <v>147</v>
      </c>
      <c r="C44" s="3" t="s">
        <v>30</v>
      </c>
      <c r="D44" s="4" t="s">
        <v>114</v>
      </c>
      <c r="E44" s="4" t="s">
        <v>114</v>
      </c>
      <c r="F44" s="4">
        <v>240</v>
      </c>
      <c r="G44" s="4">
        <v>79</v>
      </c>
      <c r="H44" s="4">
        <v>1387</v>
      </c>
      <c r="I44" s="4">
        <v>217</v>
      </c>
      <c r="J44" s="30">
        <v>15.645277577505407</v>
      </c>
    </row>
    <row r="45" spans="1:43" x14ac:dyDescent="0.25">
      <c r="A45" s="3" t="s">
        <v>94</v>
      </c>
      <c r="B45" s="3" t="s">
        <v>147</v>
      </c>
      <c r="C45" s="3" t="s">
        <v>31</v>
      </c>
      <c r="D45" s="4">
        <v>131</v>
      </c>
      <c r="E45" s="4">
        <v>50</v>
      </c>
      <c r="F45" s="4">
        <v>300</v>
      </c>
      <c r="G45" s="4">
        <v>84</v>
      </c>
      <c r="H45" s="4">
        <v>1549</v>
      </c>
      <c r="I45" s="4">
        <v>253</v>
      </c>
      <c r="J45" s="30">
        <v>16.333118140735959</v>
      </c>
    </row>
    <row r="46" spans="1:43" x14ac:dyDescent="0.25">
      <c r="A46" s="3" t="s">
        <v>94</v>
      </c>
      <c r="B46" s="3" t="s">
        <v>147</v>
      </c>
      <c r="C46" s="3" t="s">
        <v>32</v>
      </c>
      <c r="D46" s="4" t="s">
        <v>114</v>
      </c>
      <c r="E46" s="4" t="s">
        <v>114</v>
      </c>
      <c r="F46" s="4">
        <v>70</v>
      </c>
      <c r="G46" s="4">
        <v>79</v>
      </c>
      <c r="H46" s="4">
        <v>541</v>
      </c>
      <c r="I46" s="4">
        <v>91</v>
      </c>
      <c r="J46" s="30">
        <v>16.820702402957487</v>
      </c>
    </row>
    <row r="47" spans="1:43" s="22" customFormat="1" x14ac:dyDescent="0.25">
      <c r="A47" s="23"/>
      <c r="B47" s="23" t="s">
        <v>174</v>
      </c>
      <c r="C47" s="23"/>
      <c r="D47" s="24">
        <f t="shared" ref="D47:F47" si="6">SUM(D43:D46)</f>
        <v>131</v>
      </c>
      <c r="E47" s="24">
        <f t="shared" si="6"/>
        <v>50</v>
      </c>
      <c r="F47" s="24">
        <f t="shared" si="6"/>
        <v>620</v>
      </c>
      <c r="G47" s="24"/>
      <c r="H47" s="24">
        <v>3565</v>
      </c>
      <c r="I47" s="24" t="s">
        <v>115</v>
      </c>
      <c r="J47" s="31" t="s">
        <v>115</v>
      </c>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row>
    <row r="48" spans="1:43" x14ac:dyDescent="0.25">
      <c r="A48" s="3" t="s">
        <v>94</v>
      </c>
      <c r="B48" s="3" t="s">
        <v>148</v>
      </c>
      <c r="C48" s="3" t="s">
        <v>33</v>
      </c>
      <c r="D48" s="4" t="s">
        <v>114</v>
      </c>
      <c r="E48" s="4" t="s">
        <v>114</v>
      </c>
      <c r="F48" s="4">
        <v>90</v>
      </c>
      <c r="G48" s="4">
        <v>78</v>
      </c>
      <c r="H48" s="4">
        <v>1413</v>
      </c>
      <c r="I48" s="4">
        <v>199</v>
      </c>
      <c r="J48" s="30">
        <v>14.08351026185421</v>
      </c>
    </row>
    <row r="49" spans="1:43" x14ac:dyDescent="0.25">
      <c r="A49" s="3" t="s">
        <v>94</v>
      </c>
      <c r="B49" s="3" t="s">
        <v>148</v>
      </c>
      <c r="C49" s="3" t="s">
        <v>96</v>
      </c>
      <c r="D49" s="4" t="s">
        <v>114</v>
      </c>
      <c r="E49" s="4" t="s">
        <v>114</v>
      </c>
      <c r="F49" s="4">
        <v>50</v>
      </c>
      <c r="G49" s="4">
        <v>60</v>
      </c>
      <c r="H49" s="4">
        <v>1138</v>
      </c>
      <c r="I49" s="4">
        <v>116</v>
      </c>
      <c r="J49" s="30">
        <v>10.193321616871705</v>
      </c>
    </row>
    <row r="50" spans="1:43" s="22" customFormat="1" x14ac:dyDescent="0.25">
      <c r="A50" s="23"/>
      <c r="B50" s="23" t="s">
        <v>175</v>
      </c>
      <c r="C50" s="23"/>
      <c r="D50" s="24">
        <f t="shared" ref="D50:F50" si="7">SUM(D48:D49)</f>
        <v>0</v>
      </c>
      <c r="E50" s="24">
        <f t="shared" si="7"/>
        <v>0</v>
      </c>
      <c r="F50" s="24">
        <f t="shared" si="7"/>
        <v>140</v>
      </c>
      <c r="G50" s="24"/>
      <c r="H50" s="24">
        <v>2551</v>
      </c>
      <c r="I50" s="24">
        <v>315</v>
      </c>
      <c r="J50" s="31">
        <v>12.348098784790279</v>
      </c>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row>
    <row r="51" spans="1:43" x14ac:dyDescent="0.25">
      <c r="A51" s="3" t="s">
        <v>94</v>
      </c>
      <c r="B51" s="3" t="s">
        <v>149</v>
      </c>
      <c r="C51" s="3" t="s">
        <v>95</v>
      </c>
      <c r="D51" s="4">
        <v>570</v>
      </c>
      <c r="E51" s="4">
        <v>3</v>
      </c>
      <c r="F51" s="4">
        <v>110</v>
      </c>
      <c r="G51" s="4">
        <v>75</v>
      </c>
      <c r="H51" s="4">
        <v>797</v>
      </c>
      <c r="I51" s="4">
        <v>111</v>
      </c>
      <c r="J51" s="30">
        <v>13.927227101631118</v>
      </c>
    </row>
    <row r="52" spans="1:43" x14ac:dyDescent="0.25">
      <c r="A52" s="3" t="s">
        <v>94</v>
      </c>
      <c r="B52" s="3" t="s">
        <v>149</v>
      </c>
      <c r="C52" s="3" t="s">
        <v>34</v>
      </c>
      <c r="D52" s="4" t="s">
        <v>114</v>
      </c>
      <c r="E52" s="4" t="s">
        <v>114</v>
      </c>
      <c r="F52" s="4">
        <v>290</v>
      </c>
      <c r="G52" s="4">
        <v>79</v>
      </c>
      <c r="H52" s="4">
        <v>1030</v>
      </c>
      <c r="I52" s="4">
        <v>219</v>
      </c>
      <c r="J52" s="30">
        <v>21.262135922330096</v>
      </c>
    </row>
    <row r="53" spans="1:43" x14ac:dyDescent="0.25">
      <c r="A53" s="3" t="s">
        <v>94</v>
      </c>
      <c r="B53" s="3" t="s">
        <v>149</v>
      </c>
      <c r="C53" s="3" t="s">
        <v>35</v>
      </c>
      <c r="D53" s="4">
        <v>123</v>
      </c>
      <c r="E53" s="4">
        <v>19</v>
      </c>
      <c r="F53" s="4">
        <v>90</v>
      </c>
      <c r="G53" s="4">
        <v>80</v>
      </c>
      <c r="H53" s="4">
        <v>583</v>
      </c>
      <c r="I53" s="4">
        <v>66</v>
      </c>
      <c r="J53" s="30">
        <v>11.320754716981133</v>
      </c>
    </row>
    <row r="54" spans="1:43" x14ac:dyDescent="0.25">
      <c r="A54" s="3" t="s">
        <v>94</v>
      </c>
      <c r="B54" s="3" t="s">
        <v>149</v>
      </c>
      <c r="C54" s="3" t="s">
        <v>97</v>
      </c>
      <c r="D54" s="4">
        <v>5</v>
      </c>
      <c r="E54" s="4">
        <v>0</v>
      </c>
      <c r="F54" s="4">
        <v>200</v>
      </c>
      <c r="G54" s="4">
        <v>82</v>
      </c>
      <c r="H54" s="4">
        <v>903</v>
      </c>
      <c r="I54" s="4">
        <v>166</v>
      </c>
      <c r="J54" s="30">
        <v>18.383167220376524</v>
      </c>
    </row>
    <row r="55" spans="1:43" s="22" customFormat="1" x14ac:dyDescent="0.25">
      <c r="A55" s="23"/>
      <c r="B55" s="23" t="s">
        <v>176</v>
      </c>
      <c r="C55" s="23"/>
      <c r="D55" s="24">
        <f t="shared" ref="D55:F55" si="8">SUM(D51:D54)</f>
        <v>698</v>
      </c>
      <c r="E55" s="24">
        <f t="shared" si="8"/>
        <v>22</v>
      </c>
      <c r="F55" s="24">
        <f t="shared" si="8"/>
        <v>690</v>
      </c>
      <c r="G55" s="24"/>
      <c r="H55" s="24">
        <v>3313</v>
      </c>
      <c r="I55" s="24">
        <v>562</v>
      </c>
      <c r="J55" s="31">
        <v>16.963477210987023</v>
      </c>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row>
    <row r="56" spans="1:43" x14ac:dyDescent="0.25">
      <c r="A56" s="3" t="s">
        <v>98</v>
      </c>
      <c r="B56" s="3" t="s">
        <v>152</v>
      </c>
      <c r="C56" s="3" t="s">
        <v>38</v>
      </c>
      <c r="D56" s="4">
        <v>0</v>
      </c>
      <c r="E56" s="4">
        <v>0</v>
      </c>
      <c r="F56" s="4">
        <v>40</v>
      </c>
      <c r="G56" s="4">
        <v>58</v>
      </c>
      <c r="H56" s="4">
        <v>694</v>
      </c>
      <c r="I56" s="4">
        <v>49</v>
      </c>
      <c r="J56" s="30">
        <v>7.0605187319884726</v>
      </c>
    </row>
    <row r="57" spans="1:43" x14ac:dyDescent="0.25">
      <c r="A57" s="3" t="s">
        <v>98</v>
      </c>
      <c r="B57" s="3" t="s">
        <v>152</v>
      </c>
      <c r="C57" s="3" t="s">
        <v>39</v>
      </c>
      <c r="D57" s="4" t="s">
        <v>114</v>
      </c>
      <c r="E57" s="4" t="s">
        <v>114</v>
      </c>
      <c r="F57" s="4">
        <v>30</v>
      </c>
      <c r="G57" s="4" t="s">
        <v>115</v>
      </c>
      <c r="H57" s="4">
        <v>198</v>
      </c>
      <c r="I57" s="4">
        <v>14</v>
      </c>
      <c r="J57" s="30">
        <v>7.0707070707070701</v>
      </c>
    </row>
    <row r="58" spans="1:43" x14ac:dyDescent="0.25">
      <c r="A58" s="3" t="s">
        <v>98</v>
      </c>
      <c r="B58" s="3" t="s">
        <v>152</v>
      </c>
      <c r="C58" s="3" t="s">
        <v>40</v>
      </c>
      <c r="D58" s="4">
        <v>0</v>
      </c>
      <c r="E58" s="4">
        <v>0</v>
      </c>
      <c r="F58" s="4">
        <v>10</v>
      </c>
      <c r="G58" s="4" t="s">
        <v>115</v>
      </c>
      <c r="H58" s="4">
        <v>557</v>
      </c>
      <c r="I58" s="4">
        <v>82</v>
      </c>
      <c r="J58" s="30">
        <v>14.721723518850988</v>
      </c>
    </row>
    <row r="59" spans="1:43" x14ac:dyDescent="0.25">
      <c r="A59" s="3" t="s">
        <v>98</v>
      </c>
      <c r="B59" s="3" t="s">
        <v>152</v>
      </c>
      <c r="C59" s="3" t="s">
        <v>41</v>
      </c>
      <c r="D59" s="4">
        <v>54</v>
      </c>
      <c r="E59" s="4">
        <v>1</v>
      </c>
      <c r="F59" s="4">
        <v>10</v>
      </c>
      <c r="G59" s="4" t="s">
        <v>115</v>
      </c>
      <c r="H59" s="4">
        <v>979</v>
      </c>
      <c r="I59" s="4">
        <v>127</v>
      </c>
      <c r="J59" s="30">
        <v>12.972420837589377</v>
      </c>
    </row>
    <row r="60" spans="1:43" x14ac:dyDescent="0.25">
      <c r="A60" s="3" t="s">
        <v>98</v>
      </c>
      <c r="B60" s="3" t="s">
        <v>152</v>
      </c>
      <c r="C60" s="3" t="s">
        <v>42</v>
      </c>
      <c r="D60" s="4" t="s">
        <v>114</v>
      </c>
      <c r="E60" s="4" t="s">
        <v>114</v>
      </c>
      <c r="F60" s="4">
        <v>90</v>
      </c>
      <c r="G60" s="4">
        <v>68</v>
      </c>
      <c r="H60" s="4">
        <v>857</v>
      </c>
      <c r="I60" s="4">
        <v>61</v>
      </c>
      <c r="J60" s="30">
        <v>7.1178529754959152</v>
      </c>
    </row>
    <row r="61" spans="1:43" x14ac:dyDescent="0.25">
      <c r="A61" s="3" t="s">
        <v>98</v>
      </c>
      <c r="B61" s="3" t="s">
        <v>152</v>
      </c>
      <c r="C61" s="3" t="s">
        <v>77</v>
      </c>
      <c r="D61" s="4">
        <v>80</v>
      </c>
      <c r="E61" s="4">
        <v>20</v>
      </c>
      <c r="F61" s="4">
        <v>0</v>
      </c>
      <c r="G61" s="4" t="s">
        <v>115</v>
      </c>
      <c r="H61" s="4">
        <v>913</v>
      </c>
      <c r="I61" s="4">
        <v>120</v>
      </c>
      <c r="J61" s="30">
        <v>13.143483023001096</v>
      </c>
    </row>
    <row r="62" spans="1:43" s="22" customFormat="1" x14ac:dyDescent="0.25">
      <c r="A62" s="23"/>
      <c r="B62" s="23" t="s">
        <v>177</v>
      </c>
      <c r="C62" s="23"/>
      <c r="D62" s="24">
        <f t="shared" ref="D62:F62" si="9">SUM(D56:D61)</f>
        <v>134</v>
      </c>
      <c r="E62" s="24">
        <f t="shared" si="9"/>
        <v>21</v>
      </c>
      <c r="F62" s="24">
        <f t="shared" si="9"/>
        <v>180</v>
      </c>
      <c r="G62" s="24"/>
      <c r="H62" s="24">
        <v>4198</v>
      </c>
      <c r="I62" s="24">
        <v>453</v>
      </c>
      <c r="J62" s="31">
        <v>10.790852787041448</v>
      </c>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row>
    <row r="63" spans="1:43" x14ac:dyDescent="0.25">
      <c r="A63" s="3" t="s">
        <v>98</v>
      </c>
      <c r="B63" s="3" t="s">
        <v>150</v>
      </c>
      <c r="C63" s="3" t="s">
        <v>80</v>
      </c>
      <c r="D63" s="4">
        <v>115</v>
      </c>
      <c r="E63" s="4">
        <v>7</v>
      </c>
      <c r="F63" s="4">
        <v>0</v>
      </c>
      <c r="G63" s="4" t="s">
        <v>115</v>
      </c>
      <c r="H63" s="4">
        <v>179</v>
      </c>
      <c r="I63" s="4" t="s">
        <v>115</v>
      </c>
      <c r="J63" s="30" t="s">
        <v>115</v>
      </c>
    </row>
    <row r="64" spans="1:43" x14ac:dyDescent="0.25">
      <c r="A64" s="3" t="s">
        <v>98</v>
      </c>
      <c r="B64" s="3" t="s">
        <v>150</v>
      </c>
      <c r="C64" s="3" t="s">
        <v>84</v>
      </c>
      <c r="D64" s="4">
        <v>0</v>
      </c>
      <c r="E64" s="4">
        <v>0</v>
      </c>
      <c r="F64" s="4">
        <v>0</v>
      </c>
      <c r="G64" s="4" t="s">
        <v>115</v>
      </c>
      <c r="H64" s="4">
        <v>136</v>
      </c>
      <c r="I64" s="4">
        <v>26</v>
      </c>
      <c r="J64" s="30">
        <v>19.117647058823529</v>
      </c>
    </row>
    <row r="65" spans="1:43" x14ac:dyDescent="0.25">
      <c r="A65" s="3" t="s">
        <v>98</v>
      </c>
      <c r="B65" s="3" t="s">
        <v>150</v>
      </c>
      <c r="C65" s="3" t="s">
        <v>46</v>
      </c>
      <c r="D65" s="4">
        <v>61</v>
      </c>
      <c r="E65" s="4">
        <v>33</v>
      </c>
      <c r="F65" s="4">
        <v>60</v>
      </c>
      <c r="G65" s="4">
        <v>65</v>
      </c>
      <c r="H65" s="4">
        <v>938</v>
      </c>
      <c r="I65" s="4">
        <v>74</v>
      </c>
      <c r="J65" s="30">
        <v>7.8891257995735611</v>
      </c>
    </row>
    <row r="66" spans="1:43" x14ac:dyDescent="0.25">
      <c r="A66" s="3" t="s">
        <v>98</v>
      </c>
      <c r="B66" s="3" t="s">
        <v>150</v>
      </c>
      <c r="C66" s="3" t="s">
        <v>47</v>
      </c>
      <c r="D66" s="4">
        <v>5</v>
      </c>
      <c r="E66" s="4">
        <v>0</v>
      </c>
      <c r="F66" s="4">
        <v>40</v>
      </c>
      <c r="G66" s="4">
        <v>65</v>
      </c>
      <c r="H66" s="4">
        <v>504</v>
      </c>
      <c r="I66" s="4">
        <v>42</v>
      </c>
      <c r="J66" s="30">
        <v>8.3333333333333321</v>
      </c>
    </row>
    <row r="67" spans="1:43" s="22" customFormat="1" x14ac:dyDescent="0.25">
      <c r="A67" s="23"/>
      <c r="B67" s="23" t="s">
        <v>178</v>
      </c>
      <c r="C67" s="23"/>
      <c r="D67" s="24">
        <f t="shared" ref="D67:F67" si="10">SUM(D63:D66)</f>
        <v>181</v>
      </c>
      <c r="E67" s="24">
        <f t="shared" si="10"/>
        <v>40</v>
      </c>
      <c r="F67" s="24">
        <f t="shared" si="10"/>
        <v>100</v>
      </c>
      <c r="G67" s="24"/>
      <c r="H67" s="24">
        <v>1757</v>
      </c>
      <c r="I67" s="24" t="s">
        <v>115</v>
      </c>
      <c r="J67" s="31" t="s">
        <v>115</v>
      </c>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row>
    <row r="68" spans="1:43" x14ac:dyDescent="0.25">
      <c r="A68" s="3" t="s">
        <v>98</v>
      </c>
      <c r="B68" s="3" t="s">
        <v>151</v>
      </c>
      <c r="C68" s="3" t="s">
        <v>36</v>
      </c>
      <c r="D68" s="4" t="s">
        <v>114</v>
      </c>
      <c r="E68" s="4" t="s">
        <v>114</v>
      </c>
      <c r="F68" s="4">
        <v>70</v>
      </c>
      <c r="G68" s="4">
        <v>72</v>
      </c>
      <c r="H68" s="4">
        <v>659</v>
      </c>
      <c r="I68" s="4">
        <v>42</v>
      </c>
      <c r="J68" s="30">
        <v>6.3732928679817906</v>
      </c>
    </row>
    <row r="69" spans="1:43" x14ac:dyDescent="0.25">
      <c r="A69" s="3" t="s">
        <v>98</v>
      </c>
      <c r="B69" s="3" t="s">
        <v>151</v>
      </c>
      <c r="C69" s="3" t="s">
        <v>37</v>
      </c>
      <c r="D69" s="4">
        <v>46</v>
      </c>
      <c r="E69" s="4">
        <v>10</v>
      </c>
      <c r="F69" s="4">
        <v>70</v>
      </c>
      <c r="G69" s="4">
        <v>62</v>
      </c>
      <c r="H69" s="4">
        <v>583</v>
      </c>
      <c r="I69" s="4">
        <v>40</v>
      </c>
      <c r="J69" s="30">
        <v>6.8610634648370503</v>
      </c>
    </row>
    <row r="70" spans="1:43" x14ac:dyDescent="0.25">
      <c r="A70" s="3" t="s">
        <v>98</v>
      </c>
      <c r="B70" s="3" t="s">
        <v>151</v>
      </c>
      <c r="C70" s="3" t="s">
        <v>99</v>
      </c>
      <c r="D70" s="4">
        <v>0</v>
      </c>
      <c r="E70" s="4">
        <v>0</v>
      </c>
      <c r="F70" s="4">
        <v>120</v>
      </c>
      <c r="G70" s="4">
        <v>69</v>
      </c>
      <c r="H70" s="4">
        <v>542</v>
      </c>
      <c r="I70" s="4">
        <v>39</v>
      </c>
      <c r="J70" s="30">
        <v>7.195571955719557</v>
      </c>
    </row>
    <row r="71" spans="1:43" x14ac:dyDescent="0.25">
      <c r="A71" s="3" t="s">
        <v>98</v>
      </c>
      <c r="B71" s="3" t="s">
        <v>151</v>
      </c>
      <c r="C71" s="3" t="s">
        <v>43</v>
      </c>
      <c r="D71" s="4">
        <v>0</v>
      </c>
      <c r="E71" s="4">
        <v>0</v>
      </c>
      <c r="F71" s="4">
        <v>50</v>
      </c>
      <c r="G71" s="4">
        <v>64</v>
      </c>
      <c r="H71" s="4">
        <v>1032</v>
      </c>
      <c r="I71" s="4">
        <v>74</v>
      </c>
      <c r="J71" s="30">
        <v>7.170542635658915</v>
      </c>
    </row>
    <row r="72" spans="1:43" x14ac:dyDescent="0.25">
      <c r="A72" s="3" t="s">
        <v>98</v>
      </c>
      <c r="B72" s="3" t="s">
        <v>151</v>
      </c>
      <c r="C72" s="3" t="s">
        <v>44</v>
      </c>
      <c r="D72" s="4" t="s">
        <v>114</v>
      </c>
      <c r="E72" s="4" t="s">
        <v>114</v>
      </c>
      <c r="F72" s="4">
        <v>40</v>
      </c>
      <c r="G72" s="4">
        <v>71</v>
      </c>
      <c r="H72" s="4">
        <v>296</v>
      </c>
      <c r="I72" s="4">
        <v>19</v>
      </c>
      <c r="J72" s="30">
        <v>6.4189189189189184</v>
      </c>
    </row>
    <row r="73" spans="1:43" x14ac:dyDescent="0.25">
      <c r="A73" s="3" t="s">
        <v>98</v>
      </c>
      <c r="B73" s="3" t="s">
        <v>151</v>
      </c>
      <c r="C73" s="3" t="s">
        <v>45</v>
      </c>
      <c r="D73" s="4">
        <v>0</v>
      </c>
      <c r="E73" s="4">
        <v>0</v>
      </c>
      <c r="F73" s="4">
        <v>80</v>
      </c>
      <c r="G73" s="4">
        <v>76</v>
      </c>
      <c r="H73" s="4">
        <v>503</v>
      </c>
      <c r="I73" s="4">
        <v>32</v>
      </c>
      <c r="J73" s="30">
        <v>6.3618290258449299</v>
      </c>
    </row>
    <row r="74" spans="1:43" s="22" customFormat="1" x14ac:dyDescent="0.25">
      <c r="A74" s="23"/>
      <c r="B74" s="23" t="s">
        <v>179</v>
      </c>
      <c r="C74" s="23"/>
      <c r="D74" s="24">
        <f t="shared" ref="D74:F74" si="11">SUM(D68:D73)</f>
        <v>46</v>
      </c>
      <c r="E74" s="24">
        <f t="shared" si="11"/>
        <v>10</v>
      </c>
      <c r="F74" s="24">
        <f t="shared" si="11"/>
        <v>430</v>
      </c>
      <c r="G74" s="24"/>
      <c r="H74" s="24">
        <v>3615</v>
      </c>
      <c r="I74" s="24">
        <v>246</v>
      </c>
      <c r="J74" s="31">
        <v>6.804979253112033</v>
      </c>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row>
    <row r="75" spans="1:43" x14ac:dyDescent="0.25">
      <c r="A75" s="3" t="s">
        <v>100</v>
      </c>
      <c r="B75" s="3" t="s">
        <v>153</v>
      </c>
      <c r="C75" s="3" t="s">
        <v>48</v>
      </c>
      <c r="D75" s="4" t="s">
        <v>114</v>
      </c>
      <c r="E75" s="4" t="s">
        <v>114</v>
      </c>
      <c r="F75" s="4">
        <v>30</v>
      </c>
      <c r="G75" s="4" t="s">
        <v>115</v>
      </c>
      <c r="H75" s="4">
        <v>325</v>
      </c>
      <c r="I75" s="4">
        <v>32</v>
      </c>
      <c r="J75" s="30">
        <v>9.8461538461538467</v>
      </c>
    </row>
    <row r="76" spans="1:43" x14ac:dyDescent="0.25">
      <c r="A76" s="3" t="s">
        <v>100</v>
      </c>
      <c r="B76" s="3" t="s">
        <v>153</v>
      </c>
      <c r="C76" s="3" t="s">
        <v>49</v>
      </c>
      <c r="D76" s="4">
        <v>30</v>
      </c>
      <c r="E76" s="4">
        <v>0</v>
      </c>
      <c r="F76" s="4">
        <v>130</v>
      </c>
      <c r="G76" s="4">
        <v>72</v>
      </c>
      <c r="H76" s="4">
        <v>633</v>
      </c>
      <c r="I76" s="4">
        <v>65</v>
      </c>
      <c r="J76" s="30">
        <v>10.268562401263823</v>
      </c>
    </row>
    <row r="77" spans="1:43" x14ac:dyDescent="0.25">
      <c r="A77" s="3" t="s">
        <v>100</v>
      </c>
      <c r="B77" s="3" t="s">
        <v>153</v>
      </c>
      <c r="C77" s="3" t="s">
        <v>50</v>
      </c>
      <c r="D77" s="4">
        <v>4</v>
      </c>
      <c r="E77" s="4">
        <v>14</v>
      </c>
      <c r="F77" s="4">
        <v>130</v>
      </c>
      <c r="G77" s="4">
        <v>82</v>
      </c>
      <c r="H77" s="4">
        <v>604</v>
      </c>
      <c r="I77" s="4">
        <v>83</v>
      </c>
      <c r="J77" s="30">
        <v>13.741721854304636</v>
      </c>
    </row>
    <row r="78" spans="1:43" x14ac:dyDescent="0.25">
      <c r="A78" s="3" t="s">
        <v>100</v>
      </c>
      <c r="B78" s="3" t="s">
        <v>153</v>
      </c>
      <c r="C78" s="3" t="s">
        <v>51</v>
      </c>
      <c r="D78" s="4" t="s">
        <v>114</v>
      </c>
      <c r="E78" s="4" t="s">
        <v>114</v>
      </c>
      <c r="F78" s="4">
        <v>170</v>
      </c>
      <c r="G78" s="4">
        <v>83</v>
      </c>
      <c r="H78" s="4">
        <v>615</v>
      </c>
      <c r="I78" s="4">
        <v>97</v>
      </c>
      <c r="J78" s="30">
        <v>15.772357723577235</v>
      </c>
    </row>
    <row r="79" spans="1:43" s="22" customFormat="1" x14ac:dyDescent="0.25">
      <c r="A79" s="23"/>
      <c r="B79" s="23" t="s">
        <v>180</v>
      </c>
      <c r="C79" s="23"/>
      <c r="D79" s="24">
        <f t="shared" ref="D79:F79" si="12">SUM(D75:D78)</f>
        <v>34</v>
      </c>
      <c r="E79" s="24">
        <f t="shared" si="12"/>
        <v>14</v>
      </c>
      <c r="F79" s="24">
        <f t="shared" si="12"/>
        <v>460</v>
      </c>
      <c r="G79" s="24"/>
      <c r="H79" s="24">
        <v>2177</v>
      </c>
      <c r="I79" s="24">
        <v>277</v>
      </c>
      <c r="J79" s="31">
        <v>12.723932016536518</v>
      </c>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row>
    <row r="80" spans="1:43" x14ac:dyDescent="0.25">
      <c r="A80" s="3" t="s">
        <v>100</v>
      </c>
      <c r="B80" s="3" t="s">
        <v>154</v>
      </c>
      <c r="C80" s="3" t="s">
        <v>101</v>
      </c>
      <c r="D80" s="4" t="s">
        <v>114</v>
      </c>
      <c r="E80" s="4" t="s">
        <v>114</v>
      </c>
      <c r="F80" s="4">
        <v>220</v>
      </c>
      <c r="G80" s="4">
        <v>82</v>
      </c>
      <c r="H80" s="4">
        <v>814</v>
      </c>
      <c r="I80" s="4">
        <v>110</v>
      </c>
      <c r="J80" s="30">
        <v>13.513513513513514</v>
      </c>
    </row>
    <row r="81" spans="1:43" x14ac:dyDescent="0.25">
      <c r="A81" s="3" t="s">
        <v>100</v>
      </c>
      <c r="B81" s="3" t="s">
        <v>154</v>
      </c>
      <c r="C81" s="3" t="s">
        <v>102</v>
      </c>
      <c r="D81" s="4">
        <v>12</v>
      </c>
      <c r="E81" s="4">
        <v>0</v>
      </c>
      <c r="F81" s="4">
        <v>220</v>
      </c>
      <c r="G81" s="4">
        <v>77</v>
      </c>
      <c r="H81" s="4">
        <v>737</v>
      </c>
      <c r="I81" s="4">
        <v>124</v>
      </c>
      <c r="J81" s="30">
        <v>16.824966078697422</v>
      </c>
    </row>
    <row r="82" spans="1:43" x14ac:dyDescent="0.25">
      <c r="A82" s="3" t="s">
        <v>100</v>
      </c>
      <c r="B82" s="3" t="s">
        <v>154</v>
      </c>
      <c r="C82" s="3" t="s">
        <v>52</v>
      </c>
      <c r="D82" s="4" t="s">
        <v>114</v>
      </c>
      <c r="E82" s="4" t="s">
        <v>114</v>
      </c>
      <c r="F82" s="4">
        <v>160</v>
      </c>
      <c r="G82" s="4">
        <v>65</v>
      </c>
      <c r="H82" s="4">
        <v>1620</v>
      </c>
      <c r="I82" s="4">
        <v>123</v>
      </c>
      <c r="J82" s="30">
        <v>7.5925925925925926</v>
      </c>
    </row>
    <row r="83" spans="1:43" s="22" customFormat="1" x14ac:dyDescent="0.25">
      <c r="A83" s="23"/>
      <c r="B83" s="23" t="s">
        <v>181</v>
      </c>
      <c r="C83" s="23"/>
      <c r="D83" s="24">
        <f t="shared" ref="D83:F83" si="13">SUM(D80:D82)</f>
        <v>12</v>
      </c>
      <c r="E83" s="24">
        <f t="shared" si="13"/>
        <v>0</v>
      </c>
      <c r="F83" s="24">
        <f t="shared" si="13"/>
        <v>600</v>
      </c>
      <c r="G83" s="24"/>
      <c r="H83" s="24">
        <v>3171</v>
      </c>
      <c r="I83" s="24">
        <v>357</v>
      </c>
      <c r="J83" s="31">
        <v>11.258278145695364</v>
      </c>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row>
    <row r="84" spans="1:43" x14ac:dyDescent="0.25">
      <c r="A84" s="3" t="s">
        <v>100</v>
      </c>
      <c r="B84" s="3" t="s">
        <v>155</v>
      </c>
      <c r="C84" s="3" t="s">
        <v>53</v>
      </c>
      <c r="D84" s="4">
        <v>0</v>
      </c>
      <c r="E84" s="4">
        <v>0</v>
      </c>
      <c r="F84" s="4">
        <v>90</v>
      </c>
      <c r="G84" s="4">
        <v>82</v>
      </c>
      <c r="H84" s="4">
        <v>737</v>
      </c>
      <c r="I84" s="4">
        <v>64</v>
      </c>
      <c r="J84" s="30">
        <v>8.6838534599728625</v>
      </c>
    </row>
    <row r="85" spans="1:43" x14ac:dyDescent="0.25">
      <c r="A85" s="3" t="s">
        <v>100</v>
      </c>
      <c r="B85" s="3" t="s">
        <v>155</v>
      </c>
      <c r="C85" s="3" t="s">
        <v>54</v>
      </c>
      <c r="D85" s="4">
        <v>48</v>
      </c>
      <c r="E85" s="4">
        <v>5</v>
      </c>
      <c r="F85" s="4">
        <v>40</v>
      </c>
      <c r="G85" s="4">
        <v>68</v>
      </c>
      <c r="H85" s="4">
        <v>1303</v>
      </c>
      <c r="I85" s="4">
        <v>130</v>
      </c>
      <c r="J85" s="30">
        <v>9.9769762087490399</v>
      </c>
    </row>
    <row r="86" spans="1:43" x14ac:dyDescent="0.25">
      <c r="A86" s="3" t="s">
        <v>100</v>
      </c>
      <c r="B86" s="3" t="s">
        <v>155</v>
      </c>
      <c r="C86" s="3" t="s">
        <v>55</v>
      </c>
      <c r="D86" s="4" t="s">
        <v>114</v>
      </c>
      <c r="E86" s="4" t="s">
        <v>114</v>
      </c>
      <c r="F86" s="4">
        <v>50</v>
      </c>
      <c r="G86" s="4">
        <v>74</v>
      </c>
      <c r="H86" s="4">
        <v>235</v>
      </c>
      <c r="I86" s="4">
        <v>12</v>
      </c>
      <c r="J86" s="30">
        <v>5.1063829787234036</v>
      </c>
    </row>
    <row r="87" spans="1:43" x14ac:dyDescent="0.25">
      <c r="A87" s="3" t="s">
        <v>100</v>
      </c>
      <c r="B87" s="3" t="s">
        <v>155</v>
      </c>
      <c r="C87" s="3" t="s">
        <v>73</v>
      </c>
      <c r="D87" s="4" t="s">
        <v>114</v>
      </c>
      <c r="E87" s="4" t="s">
        <v>114</v>
      </c>
      <c r="F87" s="4">
        <v>0</v>
      </c>
      <c r="G87" s="4" t="s">
        <v>115</v>
      </c>
      <c r="H87" s="4">
        <v>172</v>
      </c>
      <c r="I87" s="4">
        <v>15</v>
      </c>
      <c r="J87" s="30">
        <v>8.720930232558139</v>
      </c>
    </row>
    <row r="88" spans="1:43" s="22" customFormat="1" x14ac:dyDescent="0.25">
      <c r="A88" s="23"/>
      <c r="B88" s="23" t="s">
        <v>182</v>
      </c>
      <c r="C88" s="23"/>
      <c r="D88" s="24">
        <f t="shared" ref="D88:F88" si="14">SUM(D84:D87)</f>
        <v>48</v>
      </c>
      <c r="E88" s="24">
        <f t="shared" si="14"/>
        <v>5</v>
      </c>
      <c r="F88" s="24">
        <f t="shared" si="14"/>
        <v>180</v>
      </c>
      <c r="G88" s="24"/>
      <c r="H88" s="24">
        <v>2447</v>
      </c>
      <c r="I88" s="24">
        <v>221</v>
      </c>
      <c r="J88" s="31">
        <v>9.031467102574581</v>
      </c>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row>
    <row r="89" spans="1:43" x14ac:dyDescent="0.25">
      <c r="A89" s="3" t="s">
        <v>100</v>
      </c>
      <c r="B89" s="3" t="s">
        <v>156</v>
      </c>
      <c r="C89" s="3" t="s">
        <v>81</v>
      </c>
      <c r="D89" s="4">
        <v>75</v>
      </c>
      <c r="E89" s="4">
        <v>25</v>
      </c>
      <c r="F89" s="4">
        <v>20</v>
      </c>
      <c r="G89" s="4" t="s">
        <v>115</v>
      </c>
      <c r="H89" s="4">
        <v>289</v>
      </c>
      <c r="I89" s="4">
        <v>24</v>
      </c>
      <c r="J89" s="30">
        <v>8.3044982698961931</v>
      </c>
    </row>
    <row r="90" spans="1:43" x14ac:dyDescent="0.25">
      <c r="A90" s="3" t="s">
        <v>100</v>
      </c>
      <c r="B90" s="3" t="s">
        <v>156</v>
      </c>
      <c r="C90" s="3" t="s">
        <v>165</v>
      </c>
      <c r="D90" s="4" t="s">
        <v>114</v>
      </c>
      <c r="E90" s="4" t="s">
        <v>114</v>
      </c>
      <c r="F90" s="4">
        <v>250</v>
      </c>
      <c r="G90" s="4">
        <v>79</v>
      </c>
      <c r="H90" s="4">
        <v>2184</v>
      </c>
      <c r="I90" s="4">
        <v>277</v>
      </c>
      <c r="J90" s="30">
        <v>12.683150183150182</v>
      </c>
    </row>
    <row r="91" spans="1:43" x14ac:dyDescent="0.25">
      <c r="A91" s="3" t="s">
        <v>100</v>
      </c>
      <c r="B91" s="3" t="s">
        <v>156</v>
      </c>
      <c r="C91" s="3" t="s">
        <v>166</v>
      </c>
      <c r="D91" s="4" t="s">
        <v>114</v>
      </c>
      <c r="E91" s="4" t="s">
        <v>114</v>
      </c>
      <c r="F91" s="4">
        <v>0</v>
      </c>
      <c r="G91" s="4" t="s">
        <v>115</v>
      </c>
      <c r="H91" s="4" t="s">
        <v>115</v>
      </c>
      <c r="I91" s="4" t="s">
        <v>115</v>
      </c>
      <c r="J91" s="30" t="s">
        <v>115</v>
      </c>
    </row>
    <row r="92" spans="1:43" x14ac:dyDescent="0.25">
      <c r="A92" s="3" t="s">
        <v>100</v>
      </c>
      <c r="B92" s="3" t="s">
        <v>156</v>
      </c>
      <c r="C92" s="3" t="s">
        <v>104</v>
      </c>
      <c r="D92" s="4">
        <v>10</v>
      </c>
      <c r="E92" s="4">
        <v>0</v>
      </c>
      <c r="F92" s="4">
        <v>120</v>
      </c>
      <c r="G92" s="4">
        <v>76</v>
      </c>
      <c r="H92" s="4">
        <v>1290</v>
      </c>
      <c r="I92" s="4">
        <v>191</v>
      </c>
      <c r="J92" s="30">
        <v>14.806201550387597</v>
      </c>
    </row>
    <row r="93" spans="1:43" s="22" customFormat="1" x14ac:dyDescent="0.25">
      <c r="A93" s="23"/>
      <c r="B93" s="23" t="s">
        <v>183</v>
      </c>
      <c r="C93" s="23"/>
      <c r="D93" s="24">
        <f t="shared" ref="D93:F93" si="15">SUM(D89:D92)</f>
        <v>85</v>
      </c>
      <c r="E93" s="24">
        <f t="shared" si="15"/>
        <v>25</v>
      </c>
      <c r="F93" s="24">
        <f t="shared" si="15"/>
        <v>390</v>
      </c>
      <c r="G93" s="24"/>
      <c r="H93" s="24" t="s">
        <v>115</v>
      </c>
      <c r="I93" s="24" t="s">
        <v>115</v>
      </c>
      <c r="J93" s="31" t="s">
        <v>115</v>
      </c>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row>
    <row r="94" spans="1:43" x14ac:dyDescent="0.25">
      <c r="A94" s="3" t="s">
        <v>105</v>
      </c>
      <c r="B94" s="3" t="s">
        <v>162</v>
      </c>
      <c r="C94" s="3" t="s">
        <v>60</v>
      </c>
      <c r="D94" s="4" t="s">
        <v>114</v>
      </c>
      <c r="E94" s="4" t="s">
        <v>114</v>
      </c>
      <c r="F94" s="4">
        <v>160</v>
      </c>
      <c r="G94" s="4">
        <v>74</v>
      </c>
      <c r="H94" s="4">
        <v>1184</v>
      </c>
      <c r="I94" s="4">
        <v>131</v>
      </c>
      <c r="J94" s="30">
        <v>11.064189189189189</v>
      </c>
    </row>
    <row r="95" spans="1:43" x14ac:dyDescent="0.25">
      <c r="A95" s="3" t="s">
        <v>105</v>
      </c>
      <c r="B95" s="3" t="s">
        <v>162</v>
      </c>
      <c r="C95" s="3" t="s">
        <v>61</v>
      </c>
      <c r="D95" s="4">
        <v>75</v>
      </c>
      <c r="E95" s="4">
        <v>0</v>
      </c>
      <c r="F95" s="4">
        <v>150</v>
      </c>
      <c r="G95" s="4">
        <v>76</v>
      </c>
      <c r="H95" s="4">
        <v>860</v>
      </c>
      <c r="I95" s="4">
        <v>121</v>
      </c>
      <c r="J95" s="30">
        <v>14.069767441860465</v>
      </c>
    </row>
    <row r="96" spans="1:43" x14ac:dyDescent="0.25">
      <c r="A96" s="3" t="s">
        <v>105</v>
      </c>
      <c r="B96" s="3" t="s">
        <v>162</v>
      </c>
      <c r="C96" s="3" t="s">
        <v>62</v>
      </c>
      <c r="D96" s="4" t="s">
        <v>114</v>
      </c>
      <c r="E96" s="4" t="s">
        <v>114</v>
      </c>
      <c r="F96" s="4">
        <v>20</v>
      </c>
      <c r="G96" s="4" t="s">
        <v>115</v>
      </c>
      <c r="H96" s="4">
        <v>407</v>
      </c>
      <c r="I96" s="4">
        <v>44</v>
      </c>
      <c r="J96" s="30">
        <v>10.810810810810811</v>
      </c>
    </row>
    <row r="97" spans="1:43" x14ac:dyDescent="0.25">
      <c r="A97" s="3" t="s">
        <v>105</v>
      </c>
      <c r="B97" s="3" t="s">
        <v>162</v>
      </c>
      <c r="C97" s="3" t="s">
        <v>65</v>
      </c>
      <c r="D97" s="4" t="s">
        <v>114</v>
      </c>
      <c r="E97" s="4" t="s">
        <v>114</v>
      </c>
      <c r="F97" s="4">
        <v>340</v>
      </c>
      <c r="G97" s="4">
        <v>81</v>
      </c>
      <c r="H97" s="4">
        <v>1457</v>
      </c>
      <c r="I97" s="4">
        <v>268</v>
      </c>
      <c r="J97" s="30">
        <v>18.393960192175705</v>
      </c>
    </row>
    <row r="98" spans="1:43" s="22" customFormat="1" x14ac:dyDescent="0.25">
      <c r="A98" s="23"/>
      <c r="B98" s="23" t="s">
        <v>184</v>
      </c>
      <c r="C98" s="23"/>
      <c r="D98" s="24">
        <f t="shared" ref="D98:F98" si="16">SUM(D94:D97)</f>
        <v>75</v>
      </c>
      <c r="E98" s="24">
        <f t="shared" si="16"/>
        <v>0</v>
      </c>
      <c r="F98" s="24">
        <f t="shared" si="16"/>
        <v>670</v>
      </c>
      <c r="G98" s="24"/>
      <c r="H98" s="24">
        <v>3908</v>
      </c>
      <c r="I98" s="24">
        <v>564</v>
      </c>
      <c r="J98" s="31">
        <v>14.431934493346981</v>
      </c>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row>
    <row r="99" spans="1:43" x14ac:dyDescent="0.25">
      <c r="A99" s="3" t="s">
        <v>105</v>
      </c>
      <c r="B99" s="3" t="s">
        <v>157</v>
      </c>
      <c r="C99" s="3" t="s">
        <v>56</v>
      </c>
      <c r="D99" s="4">
        <v>24</v>
      </c>
      <c r="E99" s="4">
        <v>0</v>
      </c>
      <c r="F99" s="4">
        <v>210</v>
      </c>
      <c r="G99" s="4">
        <v>70</v>
      </c>
      <c r="H99" s="4">
        <v>914</v>
      </c>
      <c r="I99" s="4">
        <v>88</v>
      </c>
      <c r="J99" s="30">
        <v>9.62800875273523</v>
      </c>
    </row>
    <row r="100" spans="1:43" x14ac:dyDescent="0.25">
      <c r="A100" s="3" t="s">
        <v>105</v>
      </c>
      <c r="B100" s="3" t="s">
        <v>157</v>
      </c>
      <c r="C100" s="3" t="s">
        <v>57</v>
      </c>
      <c r="D100" s="4">
        <v>19</v>
      </c>
      <c r="E100" s="4">
        <v>0</v>
      </c>
      <c r="F100" s="4">
        <v>190</v>
      </c>
      <c r="G100" s="4">
        <v>80</v>
      </c>
      <c r="H100" s="4">
        <v>674</v>
      </c>
      <c r="I100" s="4">
        <v>84</v>
      </c>
      <c r="J100" s="30">
        <v>12.462908011869436</v>
      </c>
    </row>
    <row r="101" spans="1:43" x14ac:dyDescent="0.25">
      <c r="A101" s="3" t="s">
        <v>105</v>
      </c>
      <c r="B101" s="3" t="s">
        <v>157</v>
      </c>
      <c r="C101" s="3" t="s">
        <v>58</v>
      </c>
      <c r="D101" s="4" t="s">
        <v>114</v>
      </c>
      <c r="E101" s="4" t="s">
        <v>114</v>
      </c>
      <c r="F101" s="4">
        <v>50</v>
      </c>
      <c r="G101" s="4">
        <v>77</v>
      </c>
      <c r="H101" s="4">
        <v>333</v>
      </c>
      <c r="I101" s="4">
        <v>14</v>
      </c>
      <c r="J101" s="30">
        <v>4.2042042042042045</v>
      </c>
    </row>
    <row r="102" spans="1:43" x14ac:dyDescent="0.25">
      <c r="A102" s="3" t="s">
        <v>105</v>
      </c>
      <c r="B102" s="3" t="s">
        <v>157</v>
      </c>
      <c r="C102" s="3" t="s">
        <v>59</v>
      </c>
      <c r="D102" s="4" t="s">
        <v>114</v>
      </c>
      <c r="E102" s="4" t="s">
        <v>114</v>
      </c>
      <c r="F102" s="4">
        <v>40</v>
      </c>
      <c r="G102" s="4" t="s">
        <v>115</v>
      </c>
      <c r="H102" s="4">
        <v>166</v>
      </c>
      <c r="I102" s="4">
        <v>15</v>
      </c>
      <c r="J102" s="30">
        <v>9.0361445783132535</v>
      </c>
    </row>
    <row r="103" spans="1:43" x14ac:dyDescent="0.25">
      <c r="A103" s="3" t="s">
        <v>105</v>
      </c>
      <c r="B103" s="3" t="s">
        <v>157</v>
      </c>
      <c r="C103" s="3" t="s">
        <v>86</v>
      </c>
      <c r="D103" s="4" t="s">
        <v>114</v>
      </c>
      <c r="E103" s="4" t="s">
        <v>114</v>
      </c>
      <c r="F103" s="4">
        <v>0</v>
      </c>
      <c r="G103" s="4" t="s">
        <v>115</v>
      </c>
      <c r="H103" s="4">
        <v>191</v>
      </c>
      <c r="I103" s="4">
        <v>27</v>
      </c>
      <c r="J103" s="30">
        <v>14.136125654450263</v>
      </c>
    </row>
    <row r="104" spans="1:43" x14ac:dyDescent="0.25">
      <c r="A104" s="3" t="s">
        <v>105</v>
      </c>
      <c r="B104" s="3" t="s">
        <v>157</v>
      </c>
      <c r="C104" s="3" t="s">
        <v>126</v>
      </c>
      <c r="D104" s="4">
        <v>0</v>
      </c>
      <c r="E104" s="4">
        <v>0</v>
      </c>
      <c r="F104" s="4">
        <v>10</v>
      </c>
      <c r="G104" s="4" t="s">
        <v>115</v>
      </c>
      <c r="H104" s="4">
        <v>277</v>
      </c>
      <c r="I104" s="4">
        <v>20</v>
      </c>
      <c r="J104" s="30">
        <v>7.2202166064981945</v>
      </c>
    </row>
    <row r="105" spans="1:43" x14ac:dyDescent="0.25">
      <c r="A105" s="3" t="s">
        <v>105</v>
      </c>
      <c r="B105" s="3" t="s">
        <v>157</v>
      </c>
      <c r="C105" s="3" t="s">
        <v>167</v>
      </c>
      <c r="D105" s="4" t="s">
        <v>114</v>
      </c>
      <c r="E105" s="4" t="s">
        <v>114</v>
      </c>
      <c r="F105" s="4">
        <v>0</v>
      </c>
      <c r="G105" s="4" t="s">
        <v>115</v>
      </c>
      <c r="H105" s="4">
        <v>10</v>
      </c>
      <c r="I105" s="4" t="s">
        <v>115</v>
      </c>
      <c r="J105" s="30" t="s">
        <v>115</v>
      </c>
    </row>
    <row r="106" spans="1:43" x14ac:dyDescent="0.25">
      <c r="A106" s="23"/>
      <c r="B106" s="23" t="s">
        <v>185</v>
      </c>
      <c r="C106" s="23"/>
      <c r="D106" s="24">
        <f>SUM(D99:D105)</f>
        <v>43</v>
      </c>
      <c r="E106" s="24">
        <f>SUM(E99:E105)</f>
        <v>0</v>
      </c>
      <c r="F106" s="24">
        <f>SUM(F99:F105)</f>
        <v>500</v>
      </c>
      <c r="G106" s="23"/>
      <c r="H106" s="24">
        <v>2565</v>
      </c>
      <c r="I106" s="24" t="s">
        <v>115</v>
      </c>
      <c r="J106" s="31" t="s">
        <v>115</v>
      </c>
    </row>
    <row r="107" spans="1:43" x14ac:dyDescent="0.25">
      <c r="A107" s="3" t="s">
        <v>105</v>
      </c>
      <c r="B107" s="3" t="s">
        <v>163</v>
      </c>
      <c r="C107" s="3" t="s">
        <v>63</v>
      </c>
      <c r="D107" s="4">
        <v>28</v>
      </c>
      <c r="E107" s="4">
        <v>0</v>
      </c>
      <c r="F107" s="4">
        <v>340</v>
      </c>
      <c r="G107" s="4">
        <v>76</v>
      </c>
      <c r="H107" s="4">
        <v>1477</v>
      </c>
      <c r="I107" s="4">
        <v>270</v>
      </c>
      <c r="J107" s="30">
        <v>18.280297901150984</v>
      </c>
    </row>
    <row r="108" spans="1:43" x14ac:dyDescent="0.25">
      <c r="A108" s="3" t="s">
        <v>105</v>
      </c>
      <c r="B108" s="3" t="s">
        <v>163</v>
      </c>
      <c r="C108" s="3" t="s">
        <v>64</v>
      </c>
      <c r="D108" s="4">
        <v>65</v>
      </c>
      <c r="E108" s="4">
        <v>15</v>
      </c>
      <c r="F108" s="4">
        <v>250</v>
      </c>
      <c r="G108" s="4">
        <v>78</v>
      </c>
      <c r="H108" s="4">
        <v>863</v>
      </c>
      <c r="I108" s="4">
        <v>132</v>
      </c>
      <c r="J108" s="30">
        <v>15.295480880648899</v>
      </c>
    </row>
    <row r="109" spans="1:43" x14ac:dyDescent="0.25">
      <c r="A109" s="3" t="s">
        <v>105</v>
      </c>
      <c r="B109" s="3" t="s">
        <v>163</v>
      </c>
      <c r="C109" s="3" t="s">
        <v>82</v>
      </c>
      <c r="D109" s="4" t="s">
        <v>114</v>
      </c>
      <c r="E109" s="4" t="s">
        <v>114</v>
      </c>
      <c r="F109" s="4">
        <v>0</v>
      </c>
      <c r="G109" s="4" t="s">
        <v>115</v>
      </c>
      <c r="H109" s="4">
        <v>249</v>
      </c>
      <c r="I109" s="4">
        <v>30</v>
      </c>
      <c r="J109" s="30">
        <v>12.048192771084338</v>
      </c>
    </row>
    <row r="110" spans="1:43" s="22" customFormat="1" x14ac:dyDescent="0.25">
      <c r="A110" s="3" t="s">
        <v>105</v>
      </c>
      <c r="B110" s="3" t="s">
        <v>163</v>
      </c>
      <c r="C110" s="3" t="s">
        <v>66</v>
      </c>
      <c r="D110" s="4">
        <v>10</v>
      </c>
      <c r="E110" s="4">
        <v>0</v>
      </c>
      <c r="F110" s="4">
        <v>0</v>
      </c>
      <c r="G110" s="4" t="s">
        <v>115</v>
      </c>
      <c r="H110" s="4">
        <v>365</v>
      </c>
      <c r="I110" s="4">
        <v>39</v>
      </c>
      <c r="J110" s="30">
        <v>10.684931506849315</v>
      </c>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row>
    <row r="111" spans="1:43" x14ac:dyDescent="0.25">
      <c r="A111" s="23"/>
      <c r="B111" s="23" t="s">
        <v>186</v>
      </c>
      <c r="C111" s="23"/>
      <c r="D111" s="24">
        <f>SUM(D107:D110)</f>
        <v>103</v>
      </c>
      <c r="E111" s="24">
        <f t="shared" ref="E111:F111" si="17">SUM(E107:E110)</f>
        <v>15</v>
      </c>
      <c r="F111" s="24">
        <f t="shared" si="17"/>
        <v>590</v>
      </c>
      <c r="G111" s="24"/>
      <c r="H111" s="24">
        <v>2954</v>
      </c>
      <c r="I111" s="24">
        <v>471</v>
      </c>
      <c r="J111" s="31">
        <v>15.944482058226134</v>
      </c>
    </row>
    <row r="112" spans="1:43" x14ac:dyDescent="0.25">
      <c r="A112" s="3" t="s">
        <v>107</v>
      </c>
      <c r="B112" s="3" t="s">
        <v>160</v>
      </c>
      <c r="C112" s="3" t="s">
        <v>88</v>
      </c>
      <c r="D112" s="4" t="s">
        <v>114</v>
      </c>
      <c r="E112" s="4" t="s">
        <v>114</v>
      </c>
      <c r="F112" s="4">
        <v>0</v>
      </c>
      <c r="G112" s="4" t="s">
        <v>115</v>
      </c>
      <c r="H112" s="4" t="s">
        <v>115</v>
      </c>
      <c r="I112" s="4" t="s">
        <v>115</v>
      </c>
      <c r="J112" s="30" t="s">
        <v>115</v>
      </c>
    </row>
    <row r="113" spans="1:43" s="22" customFormat="1" x14ac:dyDescent="0.25">
      <c r="A113" s="3" t="s">
        <v>107</v>
      </c>
      <c r="B113" s="3" t="s">
        <v>160</v>
      </c>
      <c r="C113" s="3" t="s">
        <v>108</v>
      </c>
      <c r="D113" s="4">
        <v>225</v>
      </c>
      <c r="E113" s="4">
        <v>55</v>
      </c>
      <c r="F113" s="4">
        <v>650</v>
      </c>
      <c r="G113" s="4">
        <v>78</v>
      </c>
      <c r="H113" s="4">
        <v>2041</v>
      </c>
      <c r="I113" s="4">
        <v>330</v>
      </c>
      <c r="J113" s="30">
        <v>16.16854483096521</v>
      </c>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row>
    <row r="114" spans="1:43" x14ac:dyDescent="0.25">
      <c r="A114" s="23"/>
      <c r="B114" s="23" t="s">
        <v>187</v>
      </c>
      <c r="C114" s="23"/>
      <c r="D114" s="24">
        <f t="shared" ref="D114:F114" si="18">SUM(D112:D113)</f>
        <v>225</v>
      </c>
      <c r="E114" s="24">
        <f t="shared" si="18"/>
        <v>55</v>
      </c>
      <c r="F114" s="24">
        <f t="shared" si="18"/>
        <v>650</v>
      </c>
      <c r="G114" s="24"/>
      <c r="H114" s="24" t="s">
        <v>115</v>
      </c>
      <c r="I114" s="24" t="s">
        <v>115</v>
      </c>
      <c r="J114" s="31" t="s">
        <v>115</v>
      </c>
    </row>
    <row r="115" spans="1:43" s="22" customFormat="1" x14ac:dyDescent="0.25">
      <c r="A115" s="3" t="s">
        <v>107</v>
      </c>
      <c r="B115" s="3" t="s">
        <v>159</v>
      </c>
      <c r="C115" s="3" t="s">
        <v>109</v>
      </c>
      <c r="D115" s="4">
        <v>0</v>
      </c>
      <c r="E115" s="4">
        <v>5</v>
      </c>
      <c r="F115" s="4">
        <v>640</v>
      </c>
      <c r="G115" s="4">
        <v>80</v>
      </c>
      <c r="H115" s="4">
        <v>2775</v>
      </c>
      <c r="I115" s="4">
        <v>368</v>
      </c>
      <c r="J115" s="30">
        <v>13.261261261261263</v>
      </c>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row>
    <row r="116" spans="1:43" x14ac:dyDescent="0.25">
      <c r="A116" s="23"/>
      <c r="B116" s="23" t="s">
        <v>188</v>
      </c>
      <c r="C116" s="23"/>
      <c r="D116" s="24">
        <f t="shared" ref="D116:F116" si="19">SUM(D115)</f>
        <v>0</v>
      </c>
      <c r="E116" s="24">
        <f t="shared" si="19"/>
        <v>5</v>
      </c>
      <c r="F116" s="24">
        <f t="shared" si="19"/>
        <v>640</v>
      </c>
      <c r="G116" s="24"/>
      <c r="H116" s="24">
        <v>2775</v>
      </c>
      <c r="I116" s="24">
        <v>368</v>
      </c>
      <c r="J116" s="31">
        <v>13.261261261261263</v>
      </c>
    </row>
    <row r="117" spans="1:43" x14ac:dyDescent="0.25">
      <c r="A117" s="3" t="s">
        <v>107</v>
      </c>
      <c r="B117" s="3" t="s">
        <v>158</v>
      </c>
      <c r="C117" s="3" t="s">
        <v>67</v>
      </c>
      <c r="D117" s="4" t="s">
        <v>114</v>
      </c>
      <c r="E117" s="4" t="s">
        <v>114</v>
      </c>
      <c r="F117" s="4">
        <v>20</v>
      </c>
      <c r="G117" s="4" t="s">
        <v>115</v>
      </c>
      <c r="H117" s="4">
        <v>208</v>
      </c>
      <c r="I117" s="4">
        <v>15</v>
      </c>
      <c r="J117" s="30">
        <v>7.2115384615384608</v>
      </c>
    </row>
    <row r="118" spans="1:43" x14ac:dyDescent="0.25">
      <c r="A118" s="3" t="s">
        <v>107</v>
      </c>
      <c r="B118" s="3" t="s">
        <v>158</v>
      </c>
      <c r="C118" s="3" t="s">
        <v>68</v>
      </c>
      <c r="D118" s="4">
        <v>104</v>
      </c>
      <c r="E118" s="4">
        <v>1</v>
      </c>
      <c r="F118" s="4">
        <v>520</v>
      </c>
      <c r="G118" s="4">
        <v>83</v>
      </c>
      <c r="H118" s="4">
        <v>1752</v>
      </c>
      <c r="I118" s="4">
        <v>248</v>
      </c>
      <c r="J118" s="30">
        <v>14.15525114155251</v>
      </c>
    </row>
    <row r="119" spans="1:43" x14ac:dyDescent="0.25">
      <c r="A119" s="3" t="s">
        <v>107</v>
      </c>
      <c r="B119" s="3" t="s">
        <v>158</v>
      </c>
      <c r="C119" s="3" t="s">
        <v>69</v>
      </c>
      <c r="D119" s="4" t="s">
        <v>114</v>
      </c>
      <c r="E119" s="4" t="s">
        <v>114</v>
      </c>
      <c r="F119" s="4">
        <v>180</v>
      </c>
      <c r="G119" s="4">
        <v>67</v>
      </c>
      <c r="H119" s="4">
        <v>979</v>
      </c>
      <c r="I119" s="4">
        <v>93</v>
      </c>
      <c r="J119" s="30">
        <v>9.4994892747701734</v>
      </c>
    </row>
    <row r="120" spans="1:43" s="22" customFormat="1" x14ac:dyDescent="0.25">
      <c r="A120" s="3" t="s">
        <v>107</v>
      </c>
      <c r="B120" s="3" t="s">
        <v>158</v>
      </c>
      <c r="C120" s="3" t="s">
        <v>70</v>
      </c>
      <c r="D120" s="4" t="s">
        <v>114</v>
      </c>
      <c r="E120" s="4" t="s">
        <v>114</v>
      </c>
      <c r="F120" s="4">
        <v>10</v>
      </c>
      <c r="G120" s="4" t="s">
        <v>115</v>
      </c>
      <c r="H120" s="4">
        <v>189</v>
      </c>
      <c r="I120" s="4">
        <v>20</v>
      </c>
      <c r="J120" s="30">
        <v>10.582010582010582</v>
      </c>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row>
    <row r="121" spans="1:43" x14ac:dyDescent="0.25">
      <c r="A121" s="23"/>
      <c r="B121" s="23" t="s">
        <v>189</v>
      </c>
      <c r="C121" s="23"/>
      <c r="D121" s="24">
        <f t="shared" ref="D121:F121" si="20">SUM(D117:D120)</f>
        <v>104</v>
      </c>
      <c r="E121" s="24">
        <f t="shared" si="20"/>
        <v>1</v>
      </c>
      <c r="F121" s="24">
        <f t="shared" si="20"/>
        <v>730</v>
      </c>
      <c r="G121" s="24"/>
      <c r="H121" s="24">
        <v>3128</v>
      </c>
      <c r="I121" s="24">
        <v>376</v>
      </c>
      <c r="J121" s="31">
        <v>12.020460358056265</v>
      </c>
    </row>
    <row r="122" spans="1:43" x14ac:dyDescent="0.25">
      <c r="A122" s="3" t="s">
        <v>92</v>
      </c>
      <c r="B122" s="6"/>
      <c r="C122" s="3" t="s">
        <v>75</v>
      </c>
      <c r="D122" s="4">
        <v>20</v>
      </c>
      <c r="E122" s="4">
        <v>10</v>
      </c>
      <c r="F122" s="4">
        <v>0</v>
      </c>
      <c r="G122" s="4" t="s">
        <v>115</v>
      </c>
      <c r="H122" s="4" t="s">
        <v>115</v>
      </c>
      <c r="I122" s="4" t="s">
        <v>115</v>
      </c>
      <c r="J122" s="4" t="s">
        <v>115</v>
      </c>
    </row>
    <row r="123" spans="1:43" x14ac:dyDescent="0.25">
      <c r="A123" s="3" t="s">
        <v>110</v>
      </c>
      <c r="B123" s="3"/>
      <c r="C123" s="3" t="s">
        <v>74</v>
      </c>
      <c r="D123" s="4" t="s">
        <v>114</v>
      </c>
      <c r="E123" s="4" t="s">
        <v>114</v>
      </c>
      <c r="F123" s="4">
        <v>0</v>
      </c>
      <c r="G123" s="4" t="s">
        <v>115</v>
      </c>
      <c r="H123" s="4" t="s">
        <v>114</v>
      </c>
      <c r="I123" s="4" t="s">
        <v>114</v>
      </c>
      <c r="J123" s="4" t="s">
        <v>114</v>
      </c>
    </row>
    <row r="124" spans="1:43" s="22" customFormat="1" x14ac:dyDescent="0.25">
      <c r="A124" s="11" t="s">
        <v>125</v>
      </c>
      <c r="B124" s="3"/>
      <c r="C124" s="3" t="s">
        <v>89</v>
      </c>
      <c r="D124" s="4" t="s">
        <v>114</v>
      </c>
      <c r="E124" s="4" t="s">
        <v>114</v>
      </c>
      <c r="F124" s="4">
        <v>310</v>
      </c>
      <c r="G124" s="4" t="s">
        <v>114</v>
      </c>
      <c r="H124" s="4" t="s">
        <v>114</v>
      </c>
      <c r="I124" s="4" t="s">
        <v>114</v>
      </c>
      <c r="J124" s="4" t="s">
        <v>114</v>
      </c>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row>
    <row r="125" spans="1:43" ht="15.75" thickBot="1" x14ac:dyDescent="0.3">
      <c r="A125" s="18" t="s">
        <v>161</v>
      </c>
      <c r="B125" s="18"/>
      <c r="C125" s="19"/>
      <c r="D125" s="20">
        <v>2238</v>
      </c>
      <c r="E125" s="21">
        <v>328</v>
      </c>
      <c r="F125" s="20">
        <v>10690</v>
      </c>
      <c r="G125" s="21">
        <v>77</v>
      </c>
      <c r="H125" s="20">
        <v>65650</v>
      </c>
      <c r="I125" s="20">
        <v>8113</v>
      </c>
      <c r="J125" s="34">
        <f>I125/H125*100</f>
        <v>12.357958872810357</v>
      </c>
    </row>
    <row r="128" spans="1:43" x14ac:dyDescent="0.25">
      <c r="I128" s="26"/>
    </row>
    <row r="129" spans="9:9" x14ac:dyDescent="0.25">
      <c r="I129" s="26"/>
    </row>
    <row r="130" spans="9:9" x14ac:dyDescent="0.25">
      <c r="I130" s="26"/>
    </row>
    <row r="131" spans="9:9" x14ac:dyDescent="0.25">
      <c r="I131" s="26"/>
    </row>
    <row r="132" spans="9:9" x14ac:dyDescent="0.25">
      <c r="I132" s="26"/>
    </row>
    <row r="133" spans="9:9" x14ac:dyDescent="0.25">
      <c r="I133" s="26"/>
    </row>
    <row r="134" spans="9:9" x14ac:dyDescent="0.25">
      <c r="I134" s="26"/>
    </row>
    <row r="135" spans="9:9" x14ac:dyDescent="0.25">
      <c r="I135" s="26"/>
    </row>
    <row r="136" spans="9:9" x14ac:dyDescent="0.25">
      <c r="I136" s="26"/>
    </row>
    <row r="137" spans="9:9" x14ac:dyDescent="0.25">
      <c r="I137" s="26"/>
    </row>
    <row r="138" spans="9:9" x14ac:dyDescent="0.25">
      <c r="I138" s="26"/>
    </row>
    <row r="139" spans="9:9" x14ac:dyDescent="0.25">
      <c r="I139" s="26"/>
    </row>
    <row r="140" spans="9:9" x14ac:dyDescent="0.25">
      <c r="I140" s="26"/>
    </row>
    <row r="141" spans="9:9" x14ac:dyDescent="0.25">
      <c r="I141" s="26"/>
    </row>
    <row r="142" spans="9:9" x14ac:dyDescent="0.25">
      <c r="I142" s="26"/>
    </row>
    <row r="143" spans="9:9" x14ac:dyDescent="0.25">
      <c r="I143" s="26"/>
    </row>
    <row r="144" spans="9:9" x14ac:dyDescent="0.25">
      <c r="I144" s="26"/>
    </row>
    <row r="145" spans="9:9" x14ac:dyDescent="0.25">
      <c r="I145" s="26"/>
    </row>
    <row r="146" spans="9:9" x14ac:dyDescent="0.25">
      <c r="I146" s="26"/>
    </row>
    <row r="147" spans="9:9" x14ac:dyDescent="0.25">
      <c r="I147" s="26"/>
    </row>
    <row r="148" spans="9:9" x14ac:dyDescent="0.25">
      <c r="I148" s="26"/>
    </row>
    <row r="149" spans="9:9" x14ac:dyDescent="0.25">
      <c r="I149" s="26"/>
    </row>
    <row r="150" spans="9:9" x14ac:dyDescent="0.25">
      <c r="I150" s="26"/>
    </row>
    <row r="151" spans="9:9" x14ac:dyDescent="0.25">
      <c r="I151" s="26"/>
    </row>
    <row r="152" spans="9:9" x14ac:dyDescent="0.25">
      <c r="I152" s="26"/>
    </row>
    <row r="153" spans="9:9" x14ac:dyDescent="0.25">
      <c r="I153" s="26"/>
    </row>
    <row r="154" spans="9:9" x14ac:dyDescent="0.25">
      <c r="I154" s="26"/>
    </row>
    <row r="155" spans="9:9" x14ac:dyDescent="0.25">
      <c r="I155" s="26"/>
    </row>
    <row r="156" spans="9:9" x14ac:dyDescent="0.25">
      <c r="I156" s="26"/>
    </row>
    <row r="157" spans="9:9" x14ac:dyDescent="0.25">
      <c r="I157" s="26"/>
    </row>
    <row r="158" spans="9:9" x14ac:dyDescent="0.25">
      <c r="I158" s="26"/>
    </row>
    <row r="159" spans="9:9" x14ac:dyDescent="0.25">
      <c r="I159" s="26"/>
    </row>
    <row r="160" spans="9:9" x14ac:dyDescent="0.25">
      <c r="I160" s="26"/>
    </row>
    <row r="161" spans="9:9" x14ac:dyDescent="0.25">
      <c r="I161" s="26"/>
    </row>
    <row r="162" spans="9:9" x14ac:dyDescent="0.25">
      <c r="I162" s="26"/>
    </row>
    <row r="163" spans="9:9" x14ac:dyDescent="0.25">
      <c r="I163" s="26"/>
    </row>
    <row r="164" spans="9:9" x14ac:dyDescent="0.25">
      <c r="I164" s="26"/>
    </row>
    <row r="165" spans="9:9" x14ac:dyDescent="0.25">
      <c r="I165" s="26"/>
    </row>
    <row r="166" spans="9:9" x14ac:dyDescent="0.25">
      <c r="I166" s="26"/>
    </row>
    <row r="167" spans="9:9" x14ac:dyDescent="0.25">
      <c r="I167" s="26"/>
    </row>
    <row r="168" spans="9:9" x14ac:dyDescent="0.25">
      <c r="I168" s="26"/>
    </row>
    <row r="169" spans="9:9" x14ac:dyDescent="0.25">
      <c r="I169" s="26"/>
    </row>
    <row r="170" spans="9:9" x14ac:dyDescent="0.25">
      <c r="I170" s="26"/>
    </row>
    <row r="171" spans="9:9" x14ac:dyDescent="0.25">
      <c r="I171" s="26"/>
    </row>
    <row r="172" spans="9:9" x14ac:dyDescent="0.25">
      <c r="I172" s="26"/>
    </row>
    <row r="173" spans="9:9" x14ac:dyDescent="0.25">
      <c r="I173" s="26"/>
    </row>
    <row r="174" spans="9:9" x14ac:dyDescent="0.25">
      <c r="I174" s="26"/>
    </row>
    <row r="175" spans="9:9" x14ac:dyDescent="0.25">
      <c r="I175" s="26"/>
    </row>
    <row r="176" spans="9:9" x14ac:dyDescent="0.25">
      <c r="I176" s="26"/>
    </row>
    <row r="177" spans="9:9" x14ac:dyDescent="0.25">
      <c r="I177" s="26"/>
    </row>
    <row r="178" spans="9:9" x14ac:dyDescent="0.25">
      <c r="I178" s="26"/>
    </row>
    <row r="179" spans="9:9" x14ac:dyDescent="0.25">
      <c r="I179" s="26"/>
    </row>
    <row r="180" spans="9:9" x14ac:dyDescent="0.25">
      <c r="I180" s="26"/>
    </row>
    <row r="181" spans="9:9" x14ac:dyDescent="0.25">
      <c r="I181" s="26"/>
    </row>
    <row r="182" spans="9:9" x14ac:dyDescent="0.25">
      <c r="I182" s="26"/>
    </row>
    <row r="183" spans="9:9" x14ac:dyDescent="0.25">
      <c r="I183" s="26"/>
    </row>
    <row r="184" spans="9:9" x14ac:dyDescent="0.25">
      <c r="I184" s="26"/>
    </row>
    <row r="185" spans="9:9" x14ac:dyDescent="0.25">
      <c r="I185" s="26"/>
    </row>
    <row r="186" spans="9:9" x14ac:dyDescent="0.25">
      <c r="I186" s="26"/>
    </row>
    <row r="187" spans="9:9" x14ac:dyDescent="0.25">
      <c r="I187" s="26"/>
    </row>
    <row r="188" spans="9:9" x14ac:dyDescent="0.25">
      <c r="I188" s="26"/>
    </row>
    <row r="189" spans="9:9" x14ac:dyDescent="0.25">
      <c r="I189" s="26"/>
    </row>
    <row r="190" spans="9:9" x14ac:dyDescent="0.25">
      <c r="I190" s="26"/>
    </row>
    <row r="191" spans="9:9" x14ac:dyDescent="0.25">
      <c r="I191" s="26"/>
    </row>
    <row r="192" spans="9:9" x14ac:dyDescent="0.25">
      <c r="I192" s="26"/>
    </row>
    <row r="193" spans="9:9" x14ac:dyDescent="0.25">
      <c r="I193" s="26"/>
    </row>
    <row r="194" spans="9:9" x14ac:dyDescent="0.25">
      <c r="I194" s="26"/>
    </row>
    <row r="195" spans="9:9" x14ac:dyDescent="0.25">
      <c r="I195" s="26"/>
    </row>
    <row r="196" spans="9:9" x14ac:dyDescent="0.25">
      <c r="I196" s="26"/>
    </row>
    <row r="197" spans="9:9" x14ac:dyDescent="0.25">
      <c r="I197" s="26"/>
    </row>
    <row r="198" spans="9:9" x14ac:dyDescent="0.25">
      <c r="I198" s="26"/>
    </row>
    <row r="199" spans="9:9" x14ac:dyDescent="0.25">
      <c r="I199" s="26"/>
    </row>
    <row r="200" spans="9:9" x14ac:dyDescent="0.25">
      <c r="I200" s="26"/>
    </row>
    <row r="201" spans="9:9" x14ac:dyDescent="0.25">
      <c r="I201" s="26"/>
    </row>
    <row r="202" spans="9:9" x14ac:dyDescent="0.25">
      <c r="I202" s="26"/>
    </row>
    <row r="203" spans="9:9" x14ac:dyDescent="0.25">
      <c r="I203" s="26"/>
    </row>
    <row r="204" spans="9:9" x14ac:dyDescent="0.25">
      <c r="I204" s="26"/>
    </row>
    <row r="205" spans="9:9" x14ac:dyDescent="0.25">
      <c r="I205" s="26"/>
    </row>
    <row r="206" spans="9:9" x14ac:dyDescent="0.25">
      <c r="I206" s="26"/>
    </row>
    <row r="207" spans="9:9" x14ac:dyDescent="0.25">
      <c r="I207" s="26"/>
    </row>
    <row r="208" spans="9:9" x14ac:dyDescent="0.25">
      <c r="I208" s="26"/>
    </row>
    <row r="209" spans="9:9" x14ac:dyDescent="0.25">
      <c r="I209" s="26"/>
    </row>
    <row r="210" spans="9:9" x14ac:dyDescent="0.25">
      <c r="I210" s="26"/>
    </row>
    <row r="211" spans="9:9" x14ac:dyDescent="0.25">
      <c r="I211" s="26"/>
    </row>
    <row r="212" spans="9:9" x14ac:dyDescent="0.25">
      <c r="I212" s="26"/>
    </row>
    <row r="213" spans="9:9" x14ac:dyDescent="0.25">
      <c r="I213" s="26"/>
    </row>
    <row r="214" spans="9:9" x14ac:dyDescent="0.25">
      <c r="I214" s="26"/>
    </row>
    <row r="215" spans="9:9" x14ac:dyDescent="0.25">
      <c r="I215" s="26"/>
    </row>
    <row r="216" spans="9:9" x14ac:dyDescent="0.25">
      <c r="I216" s="26"/>
    </row>
    <row r="217" spans="9:9" x14ac:dyDescent="0.25">
      <c r="I217" s="26"/>
    </row>
    <row r="218" spans="9:9" x14ac:dyDescent="0.25">
      <c r="I218" s="26"/>
    </row>
    <row r="219" spans="9:9" x14ac:dyDescent="0.25">
      <c r="I219" s="26"/>
    </row>
    <row r="220" spans="9:9" x14ac:dyDescent="0.25">
      <c r="I220" s="26"/>
    </row>
    <row r="221" spans="9:9" x14ac:dyDescent="0.25">
      <c r="I221" s="26"/>
    </row>
    <row r="222" spans="9:9" x14ac:dyDescent="0.25">
      <c r="I222" s="26"/>
    </row>
    <row r="223" spans="9:9" x14ac:dyDescent="0.25">
      <c r="I223" s="26"/>
    </row>
    <row r="224" spans="9:9" x14ac:dyDescent="0.25">
      <c r="I224" s="26"/>
    </row>
    <row r="225" spans="9:9" x14ac:dyDescent="0.25">
      <c r="I225" s="26"/>
    </row>
    <row r="226" spans="9:9" x14ac:dyDescent="0.25">
      <c r="I226" s="26"/>
    </row>
    <row r="227" spans="9:9" x14ac:dyDescent="0.25">
      <c r="I227" s="26"/>
    </row>
    <row r="228" spans="9:9" x14ac:dyDescent="0.25">
      <c r="I228" s="26"/>
    </row>
    <row r="229" spans="9:9" x14ac:dyDescent="0.25">
      <c r="I229" s="26"/>
    </row>
    <row r="230" spans="9:9" x14ac:dyDescent="0.25">
      <c r="I230" s="26"/>
    </row>
  </sheetData>
  <sortState ref="A2:H100">
    <sortCondition ref="A2:A100"/>
    <sortCondition ref="B2:B100"/>
    <sortCondition ref="C2:C10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0"/>
  <sheetViews>
    <sheetView topLeftCell="A253" workbookViewId="0">
      <selection activeCell="C270" sqref="C270"/>
    </sheetView>
  </sheetViews>
  <sheetFormatPr defaultRowHeight="15" x14ac:dyDescent="0.25"/>
  <cols>
    <col min="2" max="2" width="37" bestFit="1" customWidth="1"/>
    <col min="3" max="3" width="42.85546875" bestFit="1" customWidth="1"/>
    <col min="4" max="4" width="37.7109375" bestFit="1" customWidth="1"/>
    <col min="5" max="5" width="30.85546875" customWidth="1"/>
    <col min="6" max="6" width="24" customWidth="1"/>
    <col min="7" max="7" width="12.140625" customWidth="1"/>
    <col min="8" max="8" width="12.140625" bestFit="1" customWidth="1"/>
  </cols>
  <sheetData>
    <row r="1" spans="1:11" s="8" customFormat="1" x14ac:dyDescent="0.25">
      <c r="A1" s="9" t="s">
        <v>195</v>
      </c>
      <c r="B1" s="9"/>
    </row>
    <row r="2" spans="1:11" x14ac:dyDescent="0.25">
      <c r="A2" t="s">
        <v>116</v>
      </c>
      <c r="B2" t="s">
        <v>90</v>
      </c>
      <c r="C2" t="s">
        <v>194</v>
      </c>
      <c r="D2" t="s">
        <v>111</v>
      </c>
      <c r="E2" t="s">
        <v>117</v>
      </c>
      <c r="F2" t="s">
        <v>118</v>
      </c>
      <c r="G2" t="s">
        <v>119</v>
      </c>
      <c r="H2" t="s">
        <v>120</v>
      </c>
      <c r="I2" t="s">
        <v>121</v>
      </c>
      <c r="J2" t="s">
        <v>122</v>
      </c>
      <c r="K2" t="s">
        <v>123</v>
      </c>
    </row>
    <row r="3" spans="1:11" x14ac:dyDescent="0.25">
      <c r="A3" t="s">
        <v>91</v>
      </c>
      <c r="B3" t="s">
        <v>2</v>
      </c>
      <c r="C3" s="10">
        <v>0</v>
      </c>
      <c r="D3" s="10">
        <v>0</v>
      </c>
      <c r="E3">
        <f>IF(A3="A",D3,"#N/A")</f>
        <v>0</v>
      </c>
    </row>
    <row r="4" spans="1:11" x14ac:dyDescent="0.25">
      <c r="A4" t="s">
        <v>91</v>
      </c>
      <c r="B4" t="s">
        <v>3</v>
      </c>
      <c r="C4" s="10">
        <v>20</v>
      </c>
      <c r="D4" s="10">
        <v>0</v>
      </c>
      <c r="E4">
        <f t="shared" ref="E4:E9" si="0">IF(A4="A",D4,"#N/A")</f>
        <v>0</v>
      </c>
    </row>
    <row r="5" spans="1:11" x14ac:dyDescent="0.25">
      <c r="A5" t="s">
        <v>91</v>
      </c>
      <c r="B5" t="s">
        <v>4</v>
      </c>
      <c r="C5" s="10">
        <v>40</v>
      </c>
      <c r="D5" s="10">
        <v>60</v>
      </c>
      <c r="E5">
        <f t="shared" si="0"/>
        <v>60</v>
      </c>
    </row>
    <row r="6" spans="1:11" x14ac:dyDescent="0.25">
      <c r="A6" t="s">
        <v>91</v>
      </c>
      <c r="B6" t="s">
        <v>5</v>
      </c>
      <c r="C6" s="10">
        <v>30</v>
      </c>
      <c r="D6" s="10">
        <v>0</v>
      </c>
      <c r="E6">
        <f t="shared" si="0"/>
        <v>0</v>
      </c>
    </row>
    <row r="7" spans="1:11" x14ac:dyDescent="0.25">
      <c r="A7" t="s">
        <v>91</v>
      </c>
      <c r="B7" t="s">
        <v>6</v>
      </c>
      <c r="C7" s="10">
        <v>10</v>
      </c>
      <c r="D7" s="10">
        <v>0</v>
      </c>
      <c r="E7">
        <f t="shared" si="0"/>
        <v>0</v>
      </c>
    </row>
    <row r="8" spans="1:11" x14ac:dyDescent="0.25">
      <c r="A8" t="s">
        <v>91</v>
      </c>
      <c r="B8" t="s">
        <v>7</v>
      </c>
      <c r="C8" s="10">
        <v>10</v>
      </c>
      <c r="D8" s="10">
        <v>0</v>
      </c>
      <c r="E8">
        <f t="shared" si="0"/>
        <v>0</v>
      </c>
    </row>
    <row r="9" spans="1:11" x14ac:dyDescent="0.25">
      <c r="A9" t="s">
        <v>91</v>
      </c>
      <c r="B9" t="s">
        <v>8</v>
      </c>
      <c r="C9" s="10">
        <v>60</v>
      </c>
      <c r="D9" s="10">
        <v>0</v>
      </c>
      <c r="E9">
        <f t="shared" si="0"/>
        <v>0</v>
      </c>
    </row>
    <row r="10" spans="1:11" x14ac:dyDescent="0.25">
      <c r="A10" t="s">
        <v>93</v>
      </c>
      <c r="B10" t="s">
        <v>79</v>
      </c>
      <c r="C10" s="10">
        <v>0</v>
      </c>
      <c r="D10" s="10">
        <v>0</v>
      </c>
      <c r="F10">
        <f t="shared" ref="F10:F24" si="1">IF(A10="E",D10,"#N/A")</f>
        <v>0</v>
      </c>
    </row>
    <row r="11" spans="1:11" x14ac:dyDescent="0.25">
      <c r="A11" t="s">
        <v>93</v>
      </c>
      <c r="B11" t="s">
        <v>9</v>
      </c>
      <c r="C11" s="10">
        <v>90</v>
      </c>
      <c r="D11" s="10">
        <v>0</v>
      </c>
      <c r="F11">
        <f t="shared" si="1"/>
        <v>0</v>
      </c>
    </row>
    <row r="12" spans="1:11" x14ac:dyDescent="0.25">
      <c r="A12" t="s">
        <v>93</v>
      </c>
      <c r="B12" t="s">
        <v>10</v>
      </c>
      <c r="C12" s="10">
        <v>60</v>
      </c>
      <c r="D12" s="10">
        <v>30</v>
      </c>
      <c r="F12">
        <f t="shared" si="1"/>
        <v>30</v>
      </c>
    </row>
    <row r="13" spans="1:11" x14ac:dyDescent="0.25">
      <c r="A13" t="s">
        <v>93</v>
      </c>
      <c r="B13" t="s">
        <v>13</v>
      </c>
      <c r="C13" s="10">
        <v>10</v>
      </c>
      <c r="D13" s="10">
        <v>0</v>
      </c>
      <c r="F13">
        <f t="shared" si="1"/>
        <v>0</v>
      </c>
    </row>
    <row r="14" spans="1:11" x14ac:dyDescent="0.25">
      <c r="A14" t="s">
        <v>93</v>
      </c>
      <c r="B14" t="s">
        <v>14</v>
      </c>
      <c r="C14" s="10">
        <v>30</v>
      </c>
      <c r="D14" s="10">
        <v>0</v>
      </c>
      <c r="F14">
        <f t="shared" si="1"/>
        <v>0</v>
      </c>
    </row>
    <row r="15" spans="1:11" x14ac:dyDescent="0.25">
      <c r="A15" t="s">
        <v>93</v>
      </c>
      <c r="B15" t="s">
        <v>15</v>
      </c>
      <c r="C15" s="10">
        <v>50</v>
      </c>
      <c r="D15" s="10">
        <v>0</v>
      </c>
      <c r="F15">
        <f t="shared" si="1"/>
        <v>0</v>
      </c>
    </row>
    <row r="16" spans="1:11" x14ac:dyDescent="0.25">
      <c r="A16" t="s">
        <v>93</v>
      </c>
      <c r="B16" t="s">
        <v>17</v>
      </c>
      <c r="C16" s="10">
        <v>10</v>
      </c>
      <c r="D16" s="10">
        <v>0</v>
      </c>
      <c r="F16">
        <f t="shared" si="1"/>
        <v>0</v>
      </c>
    </row>
    <row r="17" spans="1:7" x14ac:dyDescent="0.25">
      <c r="A17" t="s">
        <v>93</v>
      </c>
      <c r="B17" t="s">
        <v>18</v>
      </c>
      <c r="C17" s="10">
        <v>180</v>
      </c>
      <c r="D17" s="10">
        <v>0</v>
      </c>
      <c r="F17">
        <f t="shared" si="1"/>
        <v>0</v>
      </c>
    </row>
    <row r="18" spans="1:7" x14ac:dyDescent="0.25">
      <c r="A18" t="s">
        <v>93</v>
      </c>
      <c r="B18" t="s">
        <v>19</v>
      </c>
      <c r="C18" s="10">
        <v>40</v>
      </c>
      <c r="D18" s="10">
        <v>305</v>
      </c>
      <c r="F18">
        <f t="shared" si="1"/>
        <v>305</v>
      </c>
    </row>
    <row r="19" spans="1:7" x14ac:dyDescent="0.25">
      <c r="A19" t="s">
        <v>93</v>
      </c>
      <c r="B19" t="s">
        <v>20</v>
      </c>
      <c r="C19" s="10">
        <v>150</v>
      </c>
      <c r="D19" s="10">
        <v>144</v>
      </c>
      <c r="F19">
        <f t="shared" si="1"/>
        <v>144</v>
      </c>
    </row>
    <row r="20" spans="1:7" x14ac:dyDescent="0.25">
      <c r="A20" t="s">
        <v>93</v>
      </c>
      <c r="B20" t="s">
        <v>21</v>
      </c>
      <c r="C20" s="10">
        <v>30</v>
      </c>
      <c r="D20" s="10">
        <v>0</v>
      </c>
      <c r="F20">
        <f t="shared" si="1"/>
        <v>0</v>
      </c>
    </row>
    <row r="21" spans="1:7" x14ac:dyDescent="0.25">
      <c r="A21" t="s">
        <v>93</v>
      </c>
      <c r="B21" t="s">
        <v>22</v>
      </c>
      <c r="C21" s="10">
        <v>70</v>
      </c>
      <c r="D21" s="10">
        <v>25</v>
      </c>
      <c r="F21">
        <f t="shared" si="1"/>
        <v>25</v>
      </c>
    </row>
    <row r="22" spans="1:7" x14ac:dyDescent="0.25">
      <c r="A22" t="s">
        <v>93</v>
      </c>
      <c r="B22" t="s">
        <v>23</v>
      </c>
      <c r="C22" s="10">
        <v>90</v>
      </c>
      <c r="D22" s="10">
        <v>0</v>
      </c>
      <c r="F22">
        <f t="shared" si="1"/>
        <v>0</v>
      </c>
    </row>
    <row r="23" spans="1:7" x14ac:dyDescent="0.25">
      <c r="A23" t="s">
        <v>93</v>
      </c>
      <c r="B23" t="s">
        <v>24</v>
      </c>
      <c r="C23" s="10">
        <v>20</v>
      </c>
      <c r="D23" s="10">
        <v>0</v>
      </c>
      <c r="F23">
        <f t="shared" si="1"/>
        <v>0</v>
      </c>
    </row>
    <row r="24" spans="1:7" x14ac:dyDescent="0.25">
      <c r="A24" t="s">
        <v>93</v>
      </c>
      <c r="B24" t="s">
        <v>25</v>
      </c>
      <c r="C24" s="10">
        <v>70</v>
      </c>
      <c r="D24" s="10">
        <v>147</v>
      </c>
      <c r="F24">
        <f t="shared" si="1"/>
        <v>147</v>
      </c>
    </row>
    <row r="25" spans="1:7" x14ac:dyDescent="0.25">
      <c r="A25" t="s">
        <v>94</v>
      </c>
      <c r="B25" t="s">
        <v>26</v>
      </c>
      <c r="C25" s="10">
        <v>150</v>
      </c>
      <c r="D25" s="10">
        <v>20</v>
      </c>
      <c r="G25">
        <f t="shared" ref="G25:G36" si="2">IF(A25="F",D25,"#N/A")</f>
        <v>20</v>
      </c>
    </row>
    <row r="26" spans="1:7" x14ac:dyDescent="0.25">
      <c r="A26" t="s">
        <v>94</v>
      </c>
      <c r="B26" t="s">
        <v>27</v>
      </c>
      <c r="C26" s="10">
        <v>250</v>
      </c>
      <c r="D26" s="10">
        <v>60</v>
      </c>
      <c r="G26">
        <f t="shared" si="2"/>
        <v>60</v>
      </c>
    </row>
    <row r="27" spans="1:7" x14ac:dyDescent="0.25">
      <c r="A27" t="s">
        <v>94</v>
      </c>
      <c r="B27" t="s">
        <v>28</v>
      </c>
      <c r="C27" s="10">
        <v>190</v>
      </c>
      <c r="D27" s="10">
        <v>394</v>
      </c>
      <c r="G27">
        <f t="shared" si="2"/>
        <v>394</v>
      </c>
    </row>
    <row r="28" spans="1:7" x14ac:dyDescent="0.25">
      <c r="A28" t="s">
        <v>94</v>
      </c>
      <c r="B28" t="s">
        <v>30</v>
      </c>
      <c r="C28" s="10">
        <v>160</v>
      </c>
      <c r="D28" s="10">
        <v>15</v>
      </c>
      <c r="G28">
        <f t="shared" si="2"/>
        <v>15</v>
      </c>
    </row>
    <row r="29" spans="1:7" x14ac:dyDescent="0.25">
      <c r="A29" t="s">
        <v>94</v>
      </c>
      <c r="B29" t="s">
        <v>31</v>
      </c>
      <c r="C29" s="10">
        <v>200</v>
      </c>
      <c r="D29" s="10">
        <v>308</v>
      </c>
      <c r="G29">
        <f t="shared" si="2"/>
        <v>308</v>
      </c>
    </row>
    <row r="30" spans="1:7" x14ac:dyDescent="0.25">
      <c r="A30" t="s">
        <v>94</v>
      </c>
      <c r="B30" t="s">
        <v>32</v>
      </c>
      <c r="C30" s="10">
        <v>40</v>
      </c>
      <c r="D30" s="10">
        <v>3</v>
      </c>
      <c r="G30">
        <f t="shared" si="2"/>
        <v>3</v>
      </c>
    </row>
    <row r="31" spans="1:7" x14ac:dyDescent="0.25">
      <c r="A31" t="s">
        <v>94</v>
      </c>
      <c r="B31" t="s">
        <v>33</v>
      </c>
      <c r="C31" s="10">
        <v>50</v>
      </c>
      <c r="D31" s="10">
        <v>10</v>
      </c>
      <c r="G31">
        <f t="shared" si="2"/>
        <v>10</v>
      </c>
    </row>
    <row r="32" spans="1:7" x14ac:dyDescent="0.25">
      <c r="A32" t="s">
        <v>94</v>
      </c>
      <c r="B32" t="s">
        <v>95</v>
      </c>
      <c r="C32" s="10">
        <v>90</v>
      </c>
      <c r="D32" s="10">
        <v>45</v>
      </c>
      <c r="G32">
        <f t="shared" si="2"/>
        <v>45</v>
      </c>
    </row>
    <row r="33" spans="1:8" x14ac:dyDescent="0.25">
      <c r="A33" t="s">
        <v>94</v>
      </c>
      <c r="B33" t="s">
        <v>34</v>
      </c>
      <c r="C33" s="10">
        <v>170</v>
      </c>
      <c r="D33" s="10">
        <v>11</v>
      </c>
      <c r="G33">
        <f t="shared" si="2"/>
        <v>11</v>
      </c>
    </row>
    <row r="34" spans="1:8" x14ac:dyDescent="0.25">
      <c r="A34" t="s">
        <v>94</v>
      </c>
      <c r="B34" t="s">
        <v>35</v>
      </c>
      <c r="C34" s="10">
        <v>70</v>
      </c>
      <c r="D34" s="10">
        <v>201</v>
      </c>
      <c r="G34">
        <f t="shared" si="2"/>
        <v>201</v>
      </c>
    </row>
    <row r="35" spans="1:8" x14ac:dyDescent="0.25">
      <c r="A35" t="s">
        <v>94</v>
      </c>
      <c r="B35" t="s">
        <v>96</v>
      </c>
      <c r="C35" s="10">
        <v>20</v>
      </c>
      <c r="D35" s="10">
        <v>9</v>
      </c>
      <c r="G35">
        <f t="shared" si="2"/>
        <v>9</v>
      </c>
    </row>
    <row r="36" spans="1:8" x14ac:dyDescent="0.25">
      <c r="A36" t="s">
        <v>94</v>
      </c>
      <c r="B36" t="s">
        <v>97</v>
      </c>
      <c r="C36" s="10">
        <v>140</v>
      </c>
      <c r="D36" s="10">
        <v>75</v>
      </c>
      <c r="G36">
        <f t="shared" si="2"/>
        <v>75</v>
      </c>
    </row>
    <row r="37" spans="1:8" x14ac:dyDescent="0.25">
      <c r="A37" t="s">
        <v>98</v>
      </c>
      <c r="B37" t="s">
        <v>80</v>
      </c>
      <c r="C37" s="10">
        <v>0</v>
      </c>
      <c r="D37" s="10">
        <v>2</v>
      </c>
      <c r="H37">
        <f t="shared" ref="H37:H49" si="3">IF(A37="K",D37,"#N/A")</f>
        <v>2</v>
      </c>
    </row>
    <row r="38" spans="1:8" x14ac:dyDescent="0.25">
      <c r="A38" t="s">
        <v>98</v>
      </c>
      <c r="B38" t="s">
        <v>36</v>
      </c>
      <c r="C38" s="10">
        <v>30</v>
      </c>
      <c r="D38" s="10">
        <v>0</v>
      </c>
      <c r="H38">
        <f t="shared" si="3"/>
        <v>0</v>
      </c>
    </row>
    <row r="39" spans="1:8" x14ac:dyDescent="0.25">
      <c r="A39" t="s">
        <v>98</v>
      </c>
      <c r="B39" t="s">
        <v>37</v>
      </c>
      <c r="C39" s="10">
        <v>30</v>
      </c>
      <c r="D39" s="10">
        <v>0</v>
      </c>
      <c r="H39">
        <f t="shared" si="3"/>
        <v>0</v>
      </c>
    </row>
    <row r="40" spans="1:8" x14ac:dyDescent="0.25">
      <c r="A40" t="s">
        <v>98</v>
      </c>
      <c r="B40" t="s">
        <v>99</v>
      </c>
      <c r="C40" s="10">
        <v>80</v>
      </c>
      <c r="D40" s="10">
        <v>0</v>
      </c>
      <c r="H40">
        <f t="shared" si="3"/>
        <v>0</v>
      </c>
    </row>
    <row r="41" spans="1:8" x14ac:dyDescent="0.25">
      <c r="A41" t="s">
        <v>98</v>
      </c>
      <c r="B41" t="s">
        <v>38</v>
      </c>
      <c r="C41" s="10">
        <v>20</v>
      </c>
      <c r="D41" s="10">
        <v>0</v>
      </c>
      <c r="H41">
        <f t="shared" si="3"/>
        <v>0</v>
      </c>
    </row>
    <row r="42" spans="1:8" x14ac:dyDescent="0.25">
      <c r="A42" t="s">
        <v>98</v>
      </c>
      <c r="B42" t="s">
        <v>40</v>
      </c>
      <c r="C42" s="10">
        <v>10</v>
      </c>
      <c r="D42" s="10">
        <v>20</v>
      </c>
      <c r="H42">
        <f t="shared" si="3"/>
        <v>20</v>
      </c>
    </row>
    <row r="43" spans="1:8" x14ac:dyDescent="0.25">
      <c r="A43" t="s">
        <v>98</v>
      </c>
      <c r="B43" t="s">
        <v>41</v>
      </c>
      <c r="C43" s="10">
        <v>10</v>
      </c>
      <c r="D43" s="10">
        <v>0</v>
      </c>
      <c r="H43">
        <f t="shared" si="3"/>
        <v>0</v>
      </c>
    </row>
    <row r="44" spans="1:8" x14ac:dyDescent="0.25">
      <c r="A44" t="s">
        <v>98</v>
      </c>
      <c r="B44" t="s">
        <v>42</v>
      </c>
      <c r="C44" s="10">
        <v>60</v>
      </c>
      <c r="D44" s="10">
        <v>64</v>
      </c>
      <c r="H44">
        <f t="shared" si="3"/>
        <v>64</v>
      </c>
    </row>
    <row r="45" spans="1:8" x14ac:dyDescent="0.25">
      <c r="A45" t="s">
        <v>98</v>
      </c>
      <c r="B45" t="s">
        <v>77</v>
      </c>
      <c r="C45" s="10">
        <v>0</v>
      </c>
      <c r="D45" s="10">
        <v>0</v>
      </c>
      <c r="H45">
        <f t="shared" si="3"/>
        <v>0</v>
      </c>
    </row>
    <row r="46" spans="1:8" x14ac:dyDescent="0.25">
      <c r="A46" t="s">
        <v>98</v>
      </c>
      <c r="B46" t="s">
        <v>43</v>
      </c>
      <c r="C46" s="10">
        <v>30</v>
      </c>
      <c r="D46" s="10">
        <v>5</v>
      </c>
      <c r="H46">
        <f t="shared" si="3"/>
        <v>5</v>
      </c>
    </row>
    <row r="47" spans="1:8" x14ac:dyDescent="0.25">
      <c r="A47" t="s">
        <v>98</v>
      </c>
      <c r="B47" t="s">
        <v>45</v>
      </c>
      <c r="C47" s="10">
        <v>40</v>
      </c>
      <c r="D47" s="10">
        <v>5</v>
      </c>
      <c r="H47">
        <f t="shared" si="3"/>
        <v>5</v>
      </c>
    </row>
    <row r="48" spans="1:8" x14ac:dyDescent="0.25">
      <c r="A48" t="s">
        <v>98</v>
      </c>
      <c r="B48" t="s">
        <v>46</v>
      </c>
      <c r="C48" s="10">
        <v>40</v>
      </c>
      <c r="D48" s="10">
        <v>12</v>
      </c>
      <c r="H48">
        <f t="shared" si="3"/>
        <v>12</v>
      </c>
    </row>
    <row r="49" spans="1:10" x14ac:dyDescent="0.25">
      <c r="A49" t="s">
        <v>98</v>
      </c>
      <c r="B49" t="s">
        <v>47</v>
      </c>
      <c r="C49" s="10">
        <v>30</v>
      </c>
      <c r="D49" s="10">
        <v>0</v>
      </c>
      <c r="H49">
        <f t="shared" si="3"/>
        <v>0</v>
      </c>
    </row>
    <row r="50" spans="1:10" x14ac:dyDescent="0.25">
      <c r="A50" t="s">
        <v>100</v>
      </c>
      <c r="B50" t="s">
        <v>48</v>
      </c>
      <c r="C50" s="10">
        <v>20</v>
      </c>
      <c r="D50" s="10">
        <v>0</v>
      </c>
      <c r="I50">
        <f t="shared" ref="I50:I62" si="4">IF(A50="M",D50,"#N/A")</f>
        <v>0</v>
      </c>
    </row>
    <row r="51" spans="1:10" x14ac:dyDescent="0.25">
      <c r="A51" t="s">
        <v>100</v>
      </c>
      <c r="B51" t="s">
        <v>49</v>
      </c>
      <c r="C51" s="10">
        <v>70</v>
      </c>
      <c r="D51" s="10">
        <v>0</v>
      </c>
      <c r="I51">
        <f t="shared" si="4"/>
        <v>0</v>
      </c>
    </row>
    <row r="52" spans="1:10" x14ac:dyDescent="0.25">
      <c r="A52" t="s">
        <v>100</v>
      </c>
      <c r="B52" t="s">
        <v>50</v>
      </c>
      <c r="C52" s="10">
        <v>70</v>
      </c>
      <c r="D52" s="10">
        <v>0</v>
      </c>
      <c r="I52">
        <f t="shared" si="4"/>
        <v>0</v>
      </c>
    </row>
    <row r="53" spans="1:10" x14ac:dyDescent="0.25">
      <c r="A53" t="s">
        <v>100</v>
      </c>
      <c r="B53" t="s">
        <v>51</v>
      </c>
      <c r="C53" s="10">
        <v>100</v>
      </c>
      <c r="D53" s="10">
        <v>0</v>
      </c>
      <c r="I53">
        <f t="shared" si="4"/>
        <v>0</v>
      </c>
    </row>
    <row r="54" spans="1:10" x14ac:dyDescent="0.25">
      <c r="A54" t="s">
        <v>100</v>
      </c>
      <c r="B54" t="s">
        <v>101</v>
      </c>
      <c r="C54" s="10">
        <v>110</v>
      </c>
      <c r="D54" s="10">
        <v>0</v>
      </c>
      <c r="I54">
        <f t="shared" si="4"/>
        <v>0</v>
      </c>
    </row>
    <row r="55" spans="1:10" x14ac:dyDescent="0.25">
      <c r="A55" t="s">
        <v>100</v>
      </c>
      <c r="B55" t="s">
        <v>102</v>
      </c>
      <c r="C55" s="10">
        <v>150</v>
      </c>
      <c r="D55" s="10">
        <v>87</v>
      </c>
      <c r="I55">
        <f t="shared" si="4"/>
        <v>87</v>
      </c>
    </row>
    <row r="56" spans="1:10" x14ac:dyDescent="0.25">
      <c r="A56" t="s">
        <v>100</v>
      </c>
      <c r="B56" t="s">
        <v>52</v>
      </c>
      <c r="C56" s="10">
        <v>90</v>
      </c>
      <c r="D56" s="10">
        <v>10</v>
      </c>
      <c r="I56">
        <f t="shared" si="4"/>
        <v>10</v>
      </c>
    </row>
    <row r="57" spans="1:10" x14ac:dyDescent="0.25">
      <c r="A57" t="s">
        <v>100</v>
      </c>
      <c r="B57" t="s">
        <v>81</v>
      </c>
      <c r="C57" s="10">
        <v>10</v>
      </c>
      <c r="D57" s="10">
        <v>0</v>
      </c>
      <c r="I57">
        <f t="shared" si="4"/>
        <v>0</v>
      </c>
    </row>
    <row r="58" spans="1:10" x14ac:dyDescent="0.25">
      <c r="A58" t="s">
        <v>100</v>
      </c>
      <c r="B58" t="s">
        <v>103</v>
      </c>
      <c r="C58" s="10">
        <v>140</v>
      </c>
      <c r="D58" s="10">
        <v>0</v>
      </c>
      <c r="I58">
        <f t="shared" si="4"/>
        <v>0</v>
      </c>
    </row>
    <row r="59" spans="1:10" x14ac:dyDescent="0.25">
      <c r="A59" t="s">
        <v>100</v>
      </c>
      <c r="B59" t="s">
        <v>104</v>
      </c>
      <c r="C59" s="10">
        <v>90</v>
      </c>
      <c r="D59" s="10">
        <v>10</v>
      </c>
      <c r="I59">
        <f t="shared" si="4"/>
        <v>10</v>
      </c>
    </row>
    <row r="60" spans="1:10" x14ac:dyDescent="0.25">
      <c r="A60" t="s">
        <v>100</v>
      </c>
      <c r="B60" t="s">
        <v>53</v>
      </c>
      <c r="C60" s="10">
        <v>40</v>
      </c>
      <c r="D60" s="10">
        <v>0</v>
      </c>
      <c r="I60">
        <f t="shared" si="4"/>
        <v>0</v>
      </c>
    </row>
    <row r="61" spans="1:10" x14ac:dyDescent="0.25">
      <c r="A61" t="s">
        <v>100</v>
      </c>
      <c r="B61" t="s">
        <v>54</v>
      </c>
      <c r="C61" s="10">
        <v>20</v>
      </c>
      <c r="D61" s="10">
        <v>0</v>
      </c>
      <c r="I61">
        <f t="shared" si="4"/>
        <v>0</v>
      </c>
    </row>
    <row r="62" spans="1:10" x14ac:dyDescent="0.25">
      <c r="A62" t="s">
        <v>100</v>
      </c>
      <c r="B62" t="s">
        <v>73</v>
      </c>
      <c r="C62" s="10">
        <v>0</v>
      </c>
      <c r="D62" s="10">
        <v>0</v>
      </c>
      <c r="I62">
        <f t="shared" si="4"/>
        <v>0</v>
      </c>
    </row>
    <row r="63" spans="1:10" x14ac:dyDescent="0.25">
      <c r="A63" t="s">
        <v>105</v>
      </c>
      <c r="B63" t="s">
        <v>56</v>
      </c>
      <c r="C63" s="10">
        <v>160</v>
      </c>
      <c r="D63" s="10">
        <v>50</v>
      </c>
      <c r="J63">
        <f t="shared" ref="J63:J67" si="5">IF(A63="N",D63,"#N/A")</f>
        <v>50</v>
      </c>
    </row>
    <row r="64" spans="1:10" x14ac:dyDescent="0.25">
      <c r="A64" t="s">
        <v>105</v>
      </c>
      <c r="B64" t="s">
        <v>57</v>
      </c>
      <c r="C64" s="10">
        <v>120</v>
      </c>
      <c r="D64" s="10">
        <v>13</v>
      </c>
      <c r="J64">
        <f t="shared" si="5"/>
        <v>13</v>
      </c>
    </row>
    <row r="65" spans="1:11" x14ac:dyDescent="0.25">
      <c r="A65" t="s">
        <v>105</v>
      </c>
      <c r="B65" t="s">
        <v>60</v>
      </c>
      <c r="C65" s="10">
        <v>100</v>
      </c>
      <c r="D65" s="10">
        <v>93</v>
      </c>
      <c r="J65">
        <f t="shared" si="5"/>
        <v>93</v>
      </c>
    </row>
    <row r="66" spans="1:11" x14ac:dyDescent="0.25">
      <c r="A66" t="s">
        <v>105</v>
      </c>
      <c r="B66" t="s">
        <v>61</v>
      </c>
      <c r="C66" s="10">
        <v>110</v>
      </c>
      <c r="D66" s="10">
        <v>0</v>
      </c>
      <c r="J66">
        <f t="shared" si="5"/>
        <v>0</v>
      </c>
    </row>
    <row r="67" spans="1:11" x14ac:dyDescent="0.25">
      <c r="A67" t="s">
        <v>105</v>
      </c>
      <c r="B67" t="s">
        <v>62</v>
      </c>
      <c r="C67" s="10">
        <v>10</v>
      </c>
      <c r="D67" s="10">
        <v>61</v>
      </c>
      <c r="J67">
        <f t="shared" si="5"/>
        <v>61</v>
      </c>
    </row>
    <row r="68" spans="1:11" x14ac:dyDescent="0.25">
      <c r="A68" t="s">
        <v>105</v>
      </c>
      <c r="B68" t="s">
        <v>63</v>
      </c>
      <c r="C68" s="10">
        <v>230</v>
      </c>
      <c r="D68" s="10">
        <v>271</v>
      </c>
      <c r="J68">
        <f t="shared" ref="J68:J73" si="6">IF(A68="N",D68,"#N/A")</f>
        <v>271</v>
      </c>
    </row>
    <row r="69" spans="1:11" x14ac:dyDescent="0.25">
      <c r="A69" t="s">
        <v>105</v>
      </c>
      <c r="B69" t="s">
        <v>64</v>
      </c>
      <c r="C69" s="10">
        <v>160</v>
      </c>
      <c r="D69" s="10">
        <v>324</v>
      </c>
      <c r="J69">
        <f t="shared" si="6"/>
        <v>324</v>
      </c>
    </row>
    <row r="70" spans="1:11" x14ac:dyDescent="0.25">
      <c r="A70" t="s">
        <v>105</v>
      </c>
      <c r="B70" t="s">
        <v>65</v>
      </c>
      <c r="C70" s="10">
        <v>220</v>
      </c>
      <c r="D70" s="10">
        <v>139</v>
      </c>
      <c r="J70">
        <f t="shared" si="6"/>
        <v>139</v>
      </c>
    </row>
    <row r="71" spans="1:11" x14ac:dyDescent="0.25">
      <c r="A71" t="s">
        <v>105</v>
      </c>
      <c r="B71" t="s">
        <v>106</v>
      </c>
      <c r="C71" s="10">
        <v>10</v>
      </c>
      <c r="D71" s="10">
        <v>44</v>
      </c>
      <c r="J71">
        <f t="shared" si="6"/>
        <v>44</v>
      </c>
    </row>
    <row r="72" spans="1:11" x14ac:dyDescent="0.25">
      <c r="A72" t="s">
        <v>105</v>
      </c>
      <c r="B72" t="s">
        <v>82</v>
      </c>
      <c r="C72" s="10">
        <v>0</v>
      </c>
      <c r="D72" s="10">
        <v>25</v>
      </c>
      <c r="J72">
        <f t="shared" si="6"/>
        <v>25</v>
      </c>
    </row>
    <row r="73" spans="1:11" x14ac:dyDescent="0.25">
      <c r="A73" t="s">
        <v>105</v>
      </c>
      <c r="B73" t="s">
        <v>66</v>
      </c>
      <c r="C73" s="10">
        <v>0</v>
      </c>
      <c r="D73" s="10">
        <v>0</v>
      </c>
      <c r="J73">
        <f t="shared" si="6"/>
        <v>0</v>
      </c>
    </row>
    <row r="74" spans="1:11" x14ac:dyDescent="0.25">
      <c r="A74" t="s">
        <v>107</v>
      </c>
      <c r="B74" t="s">
        <v>108</v>
      </c>
      <c r="C74" s="10">
        <v>430</v>
      </c>
      <c r="D74" s="10">
        <v>115</v>
      </c>
      <c r="K74">
        <f t="shared" ref="K74:K79" si="7">IF(A74="T",D74,"#N/A")</f>
        <v>115</v>
      </c>
    </row>
    <row r="75" spans="1:11" x14ac:dyDescent="0.25">
      <c r="A75" t="s">
        <v>107</v>
      </c>
      <c r="B75" t="s">
        <v>109</v>
      </c>
      <c r="C75" s="10">
        <v>410</v>
      </c>
      <c r="D75" s="10">
        <v>355</v>
      </c>
      <c r="K75">
        <f t="shared" si="7"/>
        <v>355</v>
      </c>
    </row>
    <row r="76" spans="1:11" x14ac:dyDescent="0.25">
      <c r="A76" t="s">
        <v>107</v>
      </c>
      <c r="B76" t="s">
        <v>67</v>
      </c>
      <c r="C76" s="10">
        <v>20</v>
      </c>
      <c r="D76" s="10">
        <v>22</v>
      </c>
      <c r="K76">
        <f t="shared" si="7"/>
        <v>22</v>
      </c>
    </row>
    <row r="77" spans="1:11" x14ac:dyDescent="0.25">
      <c r="A77" t="s">
        <v>107</v>
      </c>
      <c r="B77" t="s">
        <v>68</v>
      </c>
      <c r="C77" s="10">
        <v>370</v>
      </c>
      <c r="D77" s="10">
        <v>127</v>
      </c>
      <c r="K77">
        <f t="shared" si="7"/>
        <v>127</v>
      </c>
    </row>
    <row r="78" spans="1:11" x14ac:dyDescent="0.25">
      <c r="A78" t="s">
        <v>107</v>
      </c>
      <c r="B78" t="s">
        <v>69</v>
      </c>
      <c r="C78" s="10">
        <v>130</v>
      </c>
      <c r="D78" s="10">
        <v>78</v>
      </c>
      <c r="K78">
        <f t="shared" si="7"/>
        <v>78</v>
      </c>
    </row>
    <row r="79" spans="1:11" x14ac:dyDescent="0.25">
      <c r="A79" t="s">
        <v>107</v>
      </c>
      <c r="B79" t="s">
        <v>70</v>
      </c>
      <c r="C79" s="10">
        <v>10</v>
      </c>
      <c r="D79" s="10">
        <v>41</v>
      </c>
      <c r="K79">
        <f t="shared" si="7"/>
        <v>41</v>
      </c>
    </row>
    <row r="81" spans="1:10" s="8" customFormat="1" x14ac:dyDescent="0.25">
      <c r="A81" s="9" t="s">
        <v>124</v>
      </c>
      <c r="B81" s="9"/>
    </row>
    <row r="82" spans="1:10" x14ac:dyDescent="0.25">
      <c r="A82" t="s">
        <v>116</v>
      </c>
      <c r="B82" t="s">
        <v>90</v>
      </c>
      <c r="C82" t="s">
        <v>113</v>
      </c>
      <c r="D82" t="s">
        <v>111</v>
      </c>
      <c r="E82" t="s">
        <v>118</v>
      </c>
      <c r="F82" t="s">
        <v>119</v>
      </c>
      <c r="G82" t="s">
        <v>120</v>
      </c>
      <c r="H82" t="s">
        <v>121</v>
      </c>
      <c r="I82" t="s">
        <v>122</v>
      </c>
      <c r="J82" t="s">
        <v>123</v>
      </c>
    </row>
    <row r="83" spans="1:10" x14ac:dyDescent="0.25">
      <c r="A83" t="s">
        <v>93</v>
      </c>
      <c r="B83" t="s">
        <v>9</v>
      </c>
      <c r="C83">
        <v>87</v>
      </c>
      <c r="D83" s="10">
        <v>0</v>
      </c>
      <c r="E83" s="10">
        <v>0</v>
      </c>
    </row>
    <row r="84" spans="1:10" x14ac:dyDescent="0.25">
      <c r="A84" t="s">
        <v>93</v>
      </c>
      <c r="B84" t="s">
        <v>10</v>
      </c>
      <c r="C84">
        <v>83</v>
      </c>
      <c r="D84" s="10">
        <v>30</v>
      </c>
      <c r="E84" s="10">
        <v>30</v>
      </c>
    </row>
    <row r="85" spans="1:10" x14ac:dyDescent="0.25">
      <c r="A85" t="s">
        <v>93</v>
      </c>
      <c r="B85" t="s">
        <v>15</v>
      </c>
      <c r="C85">
        <v>72</v>
      </c>
      <c r="D85" s="10">
        <v>0</v>
      </c>
      <c r="E85" s="10">
        <v>0</v>
      </c>
    </row>
    <row r="86" spans="1:10" x14ac:dyDescent="0.25">
      <c r="A86" t="s">
        <v>93</v>
      </c>
      <c r="B86" t="s">
        <v>18</v>
      </c>
      <c r="C86">
        <v>85</v>
      </c>
      <c r="D86" s="10">
        <v>0</v>
      </c>
      <c r="E86" s="10">
        <v>0</v>
      </c>
    </row>
    <row r="87" spans="1:10" x14ac:dyDescent="0.25">
      <c r="A87" t="s">
        <v>93</v>
      </c>
      <c r="B87" t="s">
        <v>20</v>
      </c>
      <c r="C87">
        <v>89</v>
      </c>
      <c r="D87" s="10">
        <v>144</v>
      </c>
      <c r="E87" s="10">
        <v>144</v>
      </c>
    </row>
    <row r="88" spans="1:10" x14ac:dyDescent="0.25">
      <c r="A88" t="s">
        <v>93</v>
      </c>
      <c r="B88" t="s">
        <v>22</v>
      </c>
      <c r="C88">
        <v>84</v>
      </c>
      <c r="D88" s="10">
        <v>25</v>
      </c>
      <c r="E88" s="10">
        <v>25</v>
      </c>
    </row>
    <row r="89" spans="1:10" x14ac:dyDescent="0.25">
      <c r="A89" t="s">
        <v>93</v>
      </c>
      <c r="B89" t="s">
        <v>23</v>
      </c>
      <c r="C89">
        <v>89</v>
      </c>
      <c r="D89" s="10">
        <v>0</v>
      </c>
      <c r="E89" s="10">
        <v>0</v>
      </c>
    </row>
    <row r="90" spans="1:10" x14ac:dyDescent="0.25">
      <c r="A90" t="s">
        <v>93</v>
      </c>
      <c r="B90" t="s">
        <v>25</v>
      </c>
      <c r="C90">
        <v>86</v>
      </c>
      <c r="D90" s="10">
        <v>147</v>
      </c>
      <c r="E90" s="10">
        <v>147</v>
      </c>
    </row>
    <row r="91" spans="1:10" x14ac:dyDescent="0.25">
      <c r="A91" t="s">
        <v>94</v>
      </c>
      <c r="B91" t="s">
        <v>26</v>
      </c>
      <c r="C91">
        <v>87</v>
      </c>
      <c r="D91" s="10">
        <v>20</v>
      </c>
      <c r="F91" s="10">
        <v>20</v>
      </c>
    </row>
    <row r="92" spans="1:10" x14ac:dyDescent="0.25">
      <c r="A92" t="s">
        <v>94</v>
      </c>
      <c r="B92" t="s">
        <v>27</v>
      </c>
      <c r="C92">
        <v>89</v>
      </c>
      <c r="D92" s="10">
        <v>60</v>
      </c>
      <c r="F92" s="10">
        <v>60</v>
      </c>
    </row>
    <row r="93" spans="1:10" x14ac:dyDescent="0.25">
      <c r="A93" t="s">
        <v>94</v>
      </c>
      <c r="B93" t="s">
        <v>28</v>
      </c>
      <c r="C93">
        <v>84</v>
      </c>
      <c r="D93" s="10">
        <v>394</v>
      </c>
      <c r="F93" s="10">
        <v>394</v>
      </c>
    </row>
    <row r="94" spans="1:10" x14ac:dyDescent="0.25">
      <c r="A94" t="s">
        <v>94</v>
      </c>
      <c r="B94" t="s">
        <v>30</v>
      </c>
      <c r="C94">
        <v>88</v>
      </c>
      <c r="D94" s="10">
        <v>15</v>
      </c>
      <c r="F94" s="10">
        <v>15</v>
      </c>
    </row>
    <row r="95" spans="1:10" x14ac:dyDescent="0.25">
      <c r="A95" t="s">
        <v>94</v>
      </c>
      <c r="B95" t="s">
        <v>31</v>
      </c>
      <c r="C95">
        <v>86</v>
      </c>
      <c r="D95">
        <v>308</v>
      </c>
      <c r="F95">
        <v>308</v>
      </c>
    </row>
    <row r="96" spans="1:10" x14ac:dyDescent="0.25">
      <c r="A96" t="s">
        <v>94</v>
      </c>
      <c r="B96" t="s">
        <v>33</v>
      </c>
      <c r="C96">
        <v>63</v>
      </c>
      <c r="D96">
        <v>10</v>
      </c>
      <c r="F96">
        <v>10</v>
      </c>
    </row>
    <row r="97" spans="1:9" x14ac:dyDescent="0.25">
      <c r="A97" t="s">
        <v>94</v>
      </c>
      <c r="B97" t="s">
        <v>95</v>
      </c>
      <c r="C97">
        <v>85</v>
      </c>
      <c r="D97">
        <v>45</v>
      </c>
      <c r="F97">
        <v>45</v>
      </c>
    </row>
    <row r="98" spans="1:9" x14ac:dyDescent="0.25">
      <c r="A98" t="s">
        <v>94</v>
      </c>
      <c r="B98" t="s">
        <v>34</v>
      </c>
      <c r="C98">
        <v>89</v>
      </c>
      <c r="D98">
        <v>11</v>
      </c>
      <c r="F98">
        <v>11</v>
      </c>
    </row>
    <row r="99" spans="1:9" x14ac:dyDescent="0.25">
      <c r="A99" t="s">
        <v>94</v>
      </c>
      <c r="B99" t="s">
        <v>97</v>
      </c>
      <c r="C99">
        <v>90</v>
      </c>
      <c r="D99">
        <v>75</v>
      </c>
      <c r="F99">
        <v>75</v>
      </c>
    </row>
    <row r="100" spans="1:9" x14ac:dyDescent="0.25">
      <c r="A100" t="s">
        <v>98</v>
      </c>
      <c r="B100" t="s">
        <v>36</v>
      </c>
      <c r="C100">
        <v>79</v>
      </c>
      <c r="D100">
        <v>0</v>
      </c>
      <c r="G100">
        <v>0</v>
      </c>
    </row>
    <row r="101" spans="1:9" x14ac:dyDescent="0.25">
      <c r="A101" t="s">
        <v>98</v>
      </c>
      <c r="B101" t="s">
        <v>42</v>
      </c>
      <c r="C101">
        <v>75</v>
      </c>
      <c r="D101">
        <v>64</v>
      </c>
      <c r="G101">
        <v>64</v>
      </c>
    </row>
    <row r="102" spans="1:9" x14ac:dyDescent="0.25">
      <c r="A102" t="s">
        <v>100</v>
      </c>
      <c r="B102" t="s">
        <v>49</v>
      </c>
      <c r="C102">
        <v>73</v>
      </c>
      <c r="D102">
        <v>0</v>
      </c>
      <c r="H102">
        <v>0</v>
      </c>
    </row>
    <row r="103" spans="1:9" x14ac:dyDescent="0.25">
      <c r="A103" t="s">
        <v>100</v>
      </c>
      <c r="B103" t="s">
        <v>50</v>
      </c>
      <c r="C103">
        <v>86</v>
      </c>
      <c r="D103">
        <v>0</v>
      </c>
      <c r="H103">
        <v>0</v>
      </c>
    </row>
    <row r="104" spans="1:9" x14ac:dyDescent="0.25">
      <c r="A104" t="s">
        <v>100</v>
      </c>
      <c r="B104" t="s">
        <v>51</v>
      </c>
      <c r="C104">
        <v>85</v>
      </c>
      <c r="D104">
        <v>0</v>
      </c>
      <c r="H104">
        <v>0</v>
      </c>
    </row>
    <row r="105" spans="1:9" x14ac:dyDescent="0.25">
      <c r="A105" t="s">
        <v>100</v>
      </c>
      <c r="B105" t="s">
        <v>101</v>
      </c>
      <c r="C105">
        <v>85</v>
      </c>
      <c r="D105">
        <v>0</v>
      </c>
      <c r="H105">
        <v>0</v>
      </c>
    </row>
    <row r="106" spans="1:9" x14ac:dyDescent="0.25">
      <c r="A106" t="s">
        <v>100</v>
      </c>
      <c r="B106" t="s">
        <v>102</v>
      </c>
      <c r="C106">
        <v>90</v>
      </c>
      <c r="D106">
        <v>87</v>
      </c>
      <c r="H106">
        <v>87</v>
      </c>
    </row>
    <row r="107" spans="1:9" x14ac:dyDescent="0.25">
      <c r="A107" t="s">
        <v>100</v>
      </c>
      <c r="B107" t="s">
        <v>52</v>
      </c>
      <c r="C107">
        <v>82</v>
      </c>
      <c r="D107">
        <v>10</v>
      </c>
      <c r="H107">
        <v>10</v>
      </c>
    </row>
    <row r="108" spans="1:9" x14ac:dyDescent="0.25">
      <c r="A108" t="s">
        <v>100</v>
      </c>
      <c r="B108" t="s">
        <v>103</v>
      </c>
      <c r="C108">
        <v>87</v>
      </c>
      <c r="D108">
        <v>0</v>
      </c>
      <c r="H108">
        <v>0</v>
      </c>
    </row>
    <row r="109" spans="1:9" x14ac:dyDescent="0.25">
      <c r="A109" t="s">
        <v>100</v>
      </c>
      <c r="B109" t="s">
        <v>104</v>
      </c>
      <c r="C109">
        <v>81</v>
      </c>
      <c r="D109">
        <v>10</v>
      </c>
      <c r="H109">
        <v>10</v>
      </c>
    </row>
    <row r="110" spans="1:9" x14ac:dyDescent="0.25">
      <c r="A110" t="s">
        <v>105</v>
      </c>
      <c r="B110" t="s">
        <v>56</v>
      </c>
      <c r="C110">
        <v>85</v>
      </c>
      <c r="D110">
        <v>50</v>
      </c>
      <c r="I110">
        <v>50</v>
      </c>
    </row>
    <row r="111" spans="1:9" x14ac:dyDescent="0.25">
      <c r="A111" t="s">
        <v>105</v>
      </c>
      <c r="B111" t="s">
        <v>57</v>
      </c>
      <c r="C111">
        <v>90</v>
      </c>
      <c r="D111">
        <v>13</v>
      </c>
      <c r="I111">
        <v>13</v>
      </c>
    </row>
    <row r="112" spans="1:9" x14ac:dyDescent="0.25">
      <c r="A112" t="s">
        <v>105</v>
      </c>
      <c r="B112" t="s">
        <v>60</v>
      </c>
      <c r="C112">
        <v>75</v>
      </c>
      <c r="D112">
        <v>93</v>
      </c>
      <c r="I112">
        <v>93</v>
      </c>
    </row>
    <row r="113" spans="1:12" x14ac:dyDescent="0.25">
      <c r="A113" t="s">
        <v>105</v>
      </c>
      <c r="B113" t="s">
        <v>61</v>
      </c>
      <c r="C113">
        <v>85</v>
      </c>
      <c r="D113">
        <v>0</v>
      </c>
      <c r="I113">
        <v>0</v>
      </c>
    </row>
    <row r="114" spans="1:12" x14ac:dyDescent="0.25">
      <c r="A114" t="s">
        <v>105</v>
      </c>
      <c r="B114" t="s">
        <v>63</v>
      </c>
      <c r="C114">
        <v>90</v>
      </c>
      <c r="D114">
        <v>271</v>
      </c>
      <c r="I114">
        <v>271</v>
      </c>
    </row>
    <row r="115" spans="1:12" x14ac:dyDescent="0.25">
      <c r="A115" t="s">
        <v>105</v>
      </c>
      <c r="B115" t="s">
        <v>64</v>
      </c>
      <c r="C115">
        <v>84</v>
      </c>
      <c r="D115">
        <v>324</v>
      </c>
      <c r="I115">
        <v>324</v>
      </c>
    </row>
    <row r="116" spans="1:12" x14ac:dyDescent="0.25">
      <c r="A116" t="s">
        <v>105</v>
      </c>
      <c r="B116" t="s">
        <v>65</v>
      </c>
      <c r="C116">
        <v>86</v>
      </c>
      <c r="D116">
        <v>139</v>
      </c>
      <c r="I116">
        <v>139</v>
      </c>
    </row>
    <row r="117" spans="1:12" x14ac:dyDescent="0.25">
      <c r="A117" t="s">
        <v>107</v>
      </c>
      <c r="B117" t="s">
        <v>108</v>
      </c>
      <c r="C117">
        <v>90</v>
      </c>
      <c r="D117">
        <v>115</v>
      </c>
      <c r="J117">
        <v>115</v>
      </c>
    </row>
    <row r="118" spans="1:12" x14ac:dyDescent="0.25">
      <c r="A118" t="s">
        <v>107</v>
      </c>
      <c r="B118" t="s">
        <v>109</v>
      </c>
      <c r="C118">
        <v>90</v>
      </c>
      <c r="D118">
        <v>355</v>
      </c>
      <c r="J118">
        <v>355</v>
      </c>
    </row>
    <row r="119" spans="1:12" x14ac:dyDescent="0.25">
      <c r="A119" t="s">
        <v>107</v>
      </c>
      <c r="B119" t="s">
        <v>68</v>
      </c>
      <c r="C119">
        <v>90</v>
      </c>
      <c r="D119">
        <v>127</v>
      </c>
      <c r="J119">
        <v>127</v>
      </c>
    </row>
    <row r="120" spans="1:12" x14ac:dyDescent="0.25">
      <c r="A120" t="s">
        <v>107</v>
      </c>
      <c r="B120" t="s">
        <v>69</v>
      </c>
      <c r="C120">
        <v>88</v>
      </c>
      <c r="D120">
        <v>78</v>
      </c>
      <c r="J120">
        <v>78</v>
      </c>
    </row>
    <row r="122" spans="1:12" s="8" customFormat="1" x14ac:dyDescent="0.25">
      <c r="A122" s="9" t="s">
        <v>196</v>
      </c>
      <c r="B122" s="9"/>
    </row>
    <row r="123" spans="1:12" x14ac:dyDescent="0.25">
      <c r="A123" t="s">
        <v>116</v>
      </c>
      <c r="B123" t="s">
        <v>90</v>
      </c>
      <c r="C123" t="s">
        <v>132</v>
      </c>
      <c r="D123" t="s">
        <v>130</v>
      </c>
      <c r="E123" t="s">
        <v>117</v>
      </c>
      <c r="F123" t="s">
        <v>135</v>
      </c>
      <c r="G123" t="s">
        <v>118</v>
      </c>
      <c r="H123" t="s">
        <v>119</v>
      </c>
      <c r="I123" t="s">
        <v>120</v>
      </c>
      <c r="J123" t="s">
        <v>121</v>
      </c>
      <c r="K123" t="s">
        <v>122</v>
      </c>
      <c r="L123" t="s">
        <v>123</v>
      </c>
    </row>
    <row r="124" spans="1:12" x14ac:dyDescent="0.25">
      <c r="A124" t="s">
        <v>91</v>
      </c>
      <c r="B124" t="s">
        <v>4</v>
      </c>
      <c r="C124">
        <v>50</v>
      </c>
      <c r="D124">
        <v>8</v>
      </c>
      <c r="E124">
        <v>8</v>
      </c>
    </row>
    <row r="125" spans="1:12" x14ac:dyDescent="0.25">
      <c r="A125" t="s">
        <v>91</v>
      </c>
      <c r="B125" t="s">
        <v>5</v>
      </c>
      <c r="C125">
        <v>60</v>
      </c>
      <c r="D125">
        <v>0</v>
      </c>
      <c r="E125">
        <v>0</v>
      </c>
    </row>
    <row r="126" spans="1:12" x14ac:dyDescent="0.25">
      <c r="A126" t="s">
        <v>91</v>
      </c>
      <c r="B126" t="s">
        <v>6</v>
      </c>
      <c r="C126">
        <v>10</v>
      </c>
      <c r="D126">
        <v>0</v>
      </c>
      <c r="E126">
        <v>0</v>
      </c>
    </row>
    <row r="127" spans="1:12" x14ac:dyDescent="0.25">
      <c r="A127" t="s">
        <v>92</v>
      </c>
      <c r="B127" t="s">
        <v>75</v>
      </c>
      <c r="C127">
        <v>0</v>
      </c>
      <c r="D127">
        <v>20</v>
      </c>
      <c r="F127">
        <v>20</v>
      </c>
    </row>
    <row r="128" spans="1:12" x14ac:dyDescent="0.25">
      <c r="A128" t="s">
        <v>93</v>
      </c>
      <c r="B128" t="s">
        <v>79</v>
      </c>
      <c r="C128">
        <v>0</v>
      </c>
      <c r="D128">
        <v>6</v>
      </c>
      <c r="G128">
        <v>6</v>
      </c>
    </row>
    <row r="129" spans="1:9" x14ac:dyDescent="0.25">
      <c r="A129" t="s">
        <v>93</v>
      </c>
      <c r="B129" t="s">
        <v>11</v>
      </c>
      <c r="C129">
        <v>20</v>
      </c>
      <c r="D129">
        <v>40</v>
      </c>
      <c r="G129">
        <v>40</v>
      </c>
    </row>
    <row r="130" spans="1:9" x14ac:dyDescent="0.25">
      <c r="A130" t="s">
        <v>93</v>
      </c>
      <c r="B130" t="s">
        <v>12</v>
      </c>
      <c r="C130">
        <v>50</v>
      </c>
      <c r="D130">
        <v>91</v>
      </c>
      <c r="G130">
        <v>91</v>
      </c>
    </row>
    <row r="131" spans="1:9" x14ac:dyDescent="0.25">
      <c r="A131" t="s">
        <v>93</v>
      </c>
      <c r="B131" t="s">
        <v>16</v>
      </c>
      <c r="C131">
        <v>20</v>
      </c>
      <c r="D131">
        <v>44</v>
      </c>
      <c r="G131">
        <v>44</v>
      </c>
    </row>
    <row r="132" spans="1:9" x14ac:dyDescent="0.25">
      <c r="A132" t="s">
        <v>93</v>
      </c>
      <c r="B132" t="s">
        <v>83</v>
      </c>
      <c r="C132">
        <v>0</v>
      </c>
      <c r="D132">
        <v>0</v>
      </c>
      <c r="G132">
        <v>0</v>
      </c>
    </row>
    <row r="133" spans="1:9" x14ac:dyDescent="0.25">
      <c r="A133" t="s">
        <v>94</v>
      </c>
      <c r="B133" t="s">
        <v>72</v>
      </c>
      <c r="C133">
        <v>0</v>
      </c>
      <c r="D133">
        <v>0</v>
      </c>
      <c r="H133">
        <v>0</v>
      </c>
    </row>
    <row r="134" spans="1:9" x14ac:dyDescent="0.25">
      <c r="A134" t="s">
        <v>94</v>
      </c>
      <c r="B134" t="s">
        <v>27</v>
      </c>
      <c r="C134">
        <v>360</v>
      </c>
      <c r="D134">
        <v>110</v>
      </c>
      <c r="H134">
        <v>110</v>
      </c>
    </row>
    <row r="135" spans="1:9" x14ac:dyDescent="0.25">
      <c r="A135" t="s">
        <v>94</v>
      </c>
      <c r="B135" t="s">
        <v>31</v>
      </c>
      <c r="C135">
        <v>300</v>
      </c>
      <c r="D135">
        <v>131</v>
      </c>
      <c r="H135">
        <v>131</v>
      </c>
    </row>
    <row r="136" spans="1:9" x14ac:dyDescent="0.25">
      <c r="A136" t="s">
        <v>94</v>
      </c>
      <c r="B136" t="s">
        <v>95</v>
      </c>
      <c r="C136">
        <v>110</v>
      </c>
      <c r="D136">
        <v>570</v>
      </c>
      <c r="H136">
        <v>570</v>
      </c>
    </row>
    <row r="137" spans="1:9" x14ac:dyDescent="0.25">
      <c r="A137" t="s">
        <v>94</v>
      </c>
      <c r="B137" t="s">
        <v>35</v>
      </c>
      <c r="C137">
        <v>90</v>
      </c>
      <c r="D137">
        <v>123</v>
      </c>
      <c r="H137">
        <v>123</v>
      </c>
    </row>
    <row r="138" spans="1:9" x14ac:dyDescent="0.25">
      <c r="A138" t="s">
        <v>94</v>
      </c>
      <c r="B138" t="s">
        <v>97</v>
      </c>
      <c r="C138">
        <v>200</v>
      </c>
      <c r="D138">
        <v>5</v>
      </c>
      <c r="H138">
        <v>5</v>
      </c>
    </row>
    <row r="139" spans="1:9" x14ac:dyDescent="0.25">
      <c r="A139" t="s">
        <v>98</v>
      </c>
      <c r="B139" t="s">
        <v>80</v>
      </c>
      <c r="C139">
        <v>0</v>
      </c>
      <c r="D139">
        <v>115</v>
      </c>
      <c r="I139">
        <v>115</v>
      </c>
    </row>
    <row r="140" spans="1:9" x14ac:dyDescent="0.25">
      <c r="A140" t="s">
        <v>98</v>
      </c>
      <c r="B140" t="s">
        <v>37</v>
      </c>
      <c r="C140">
        <v>70</v>
      </c>
      <c r="D140">
        <v>46</v>
      </c>
      <c r="I140">
        <v>46</v>
      </c>
    </row>
    <row r="141" spans="1:9" x14ac:dyDescent="0.25">
      <c r="A141" t="s">
        <v>98</v>
      </c>
      <c r="B141" t="s">
        <v>99</v>
      </c>
      <c r="C141">
        <v>120</v>
      </c>
      <c r="D141">
        <v>0</v>
      </c>
      <c r="I141">
        <v>0</v>
      </c>
    </row>
    <row r="142" spans="1:9" x14ac:dyDescent="0.25">
      <c r="A142" t="s">
        <v>98</v>
      </c>
      <c r="B142" t="s">
        <v>38</v>
      </c>
      <c r="C142">
        <v>40</v>
      </c>
      <c r="D142">
        <v>0</v>
      </c>
      <c r="I142">
        <v>0</v>
      </c>
    </row>
    <row r="143" spans="1:9" x14ac:dyDescent="0.25">
      <c r="A143" t="s">
        <v>98</v>
      </c>
      <c r="B143" t="s">
        <v>40</v>
      </c>
      <c r="C143">
        <v>10</v>
      </c>
      <c r="D143">
        <v>0</v>
      </c>
      <c r="I143">
        <v>0</v>
      </c>
    </row>
    <row r="144" spans="1:9" x14ac:dyDescent="0.25">
      <c r="A144" t="s">
        <v>98</v>
      </c>
      <c r="B144" t="s">
        <v>41</v>
      </c>
      <c r="C144">
        <v>10</v>
      </c>
      <c r="D144">
        <v>54</v>
      </c>
      <c r="I144">
        <v>54</v>
      </c>
    </row>
    <row r="145" spans="1:11" x14ac:dyDescent="0.25">
      <c r="A145" t="s">
        <v>98</v>
      </c>
      <c r="B145" t="s">
        <v>77</v>
      </c>
      <c r="C145">
        <v>0</v>
      </c>
      <c r="D145">
        <v>80</v>
      </c>
      <c r="I145">
        <v>80</v>
      </c>
    </row>
    <row r="146" spans="1:11" x14ac:dyDescent="0.25">
      <c r="A146" t="s">
        <v>98</v>
      </c>
      <c r="B146" t="s">
        <v>43</v>
      </c>
      <c r="C146">
        <v>50</v>
      </c>
      <c r="D146">
        <v>0</v>
      </c>
      <c r="I146">
        <v>0</v>
      </c>
    </row>
    <row r="147" spans="1:11" x14ac:dyDescent="0.25">
      <c r="A147" t="s">
        <v>98</v>
      </c>
      <c r="B147" t="s">
        <v>45</v>
      </c>
      <c r="C147">
        <v>80</v>
      </c>
      <c r="D147">
        <v>0</v>
      </c>
      <c r="I147">
        <v>0</v>
      </c>
    </row>
    <row r="148" spans="1:11" x14ac:dyDescent="0.25">
      <c r="A148" t="s">
        <v>98</v>
      </c>
      <c r="B148" t="s">
        <v>84</v>
      </c>
      <c r="C148">
        <v>0</v>
      </c>
      <c r="D148">
        <v>0</v>
      </c>
      <c r="I148">
        <v>0</v>
      </c>
    </row>
    <row r="149" spans="1:11" x14ac:dyDescent="0.25">
      <c r="A149" t="s">
        <v>98</v>
      </c>
      <c r="B149" t="s">
        <v>46</v>
      </c>
      <c r="C149">
        <v>60</v>
      </c>
      <c r="D149">
        <v>61</v>
      </c>
      <c r="I149">
        <v>61</v>
      </c>
    </row>
    <row r="150" spans="1:11" x14ac:dyDescent="0.25">
      <c r="A150" t="s">
        <v>98</v>
      </c>
      <c r="B150" t="s">
        <v>47</v>
      </c>
      <c r="C150">
        <v>40</v>
      </c>
      <c r="D150">
        <v>5</v>
      </c>
      <c r="I150">
        <v>5</v>
      </c>
    </row>
    <row r="151" spans="1:11" x14ac:dyDescent="0.25">
      <c r="A151" t="s">
        <v>100</v>
      </c>
      <c r="B151" t="s">
        <v>49</v>
      </c>
      <c r="C151">
        <v>130</v>
      </c>
      <c r="D151">
        <v>30</v>
      </c>
      <c r="J151">
        <v>30</v>
      </c>
    </row>
    <row r="152" spans="1:11" x14ac:dyDescent="0.25">
      <c r="A152" t="s">
        <v>100</v>
      </c>
      <c r="B152" t="s">
        <v>50</v>
      </c>
      <c r="C152">
        <v>130</v>
      </c>
      <c r="D152">
        <v>4</v>
      </c>
      <c r="J152">
        <v>4</v>
      </c>
    </row>
    <row r="153" spans="1:11" x14ac:dyDescent="0.25">
      <c r="A153" t="s">
        <v>100</v>
      </c>
      <c r="B153" t="s">
        <v>102</v>
      </c>
      <c r="C153">
        <v>220</v>
      </c>
      <c r="D153">
        <v>12</v>
      </c>
      <c r="J153">
        <v>12</v>
      </c>
    </row>
    <row r="154" spans="1:11" x14ac:dyDescent="0.25">
      <c r="A154" t="s">
        <v>100</v>
      </c>
      <c r="B154" t="s">
        <v>81</v>
      </c>
      <c r="C154">
        <v>20</v>
      </c>
      <c r="D154">
        <v>75</v>
      </c>
      <c r="J154">
        <v>75</v>
      </c>
    </row>
    <row r="155" spans="1:11" x14ac:dyDescent="0.25">
      <c r="A155" t="s">
        <v>100</v>
      </c>
      <c r="B155" t="s">
        <v>104</v>
      </c>
      <c r="C155">
        <v>120</v>
      </c>
      <c r="D155">
        <v>10</v>
      </c>
      <c r="J155">
        <v>10</v>
      </c>
    </row>
    <row r="156" spans="1:11" x14ac:dyDescent="0.25">
      <c r="A156" t="s">
        <v>100</v>
      </c>
      <c r="B156" t="s">
        <v>53</v>
      </c>
      <c r="C156">
        <v>90</v>
      </c>
      <c r="D156">
        <v>0</v>
      </c>
      <c r="J156">
        <v>0</v>
      </c>
    </row>
    <row r="157" spans="1:11" x14ac:dyDescent="0.25">
      <c r="A157" t="s">
        <v>100</v>
      </c>
      <c r="B157" t="s">
        <v>54</v>
      </c>
      <c r="C157">
        <v>40</v>
      </c>
      <c r="D157">
        <v>48</v>
      </c>
      <c r="J157">
        <v>48</v>
      </c>
    </row>
    <row r="158" spans="1:11" x14ac:dyDescent="0.25">
      <c r="A158" t="s">
        <v>105</v>
      </c>
      <c r="B158" t="s">
        <v>56</v>
      </c>
      <c r="C158">
        <v>210</v>
      </c>
      <c r="D158">
        <v>24</v>
      </c>
      <c r="K158">
        <v>24</v>
      </c>
    </row>
    <row r="159" spans="1:11" x14ac:dyDescent="0.25">
      <c r="A159" t="s">
        <v>105</v>
      </c>
      <c r="B159" t="s">
        <v>57</v>
      </c>
      <c r="C159">
        <v>190</v>
      </c>
      <c r="D159">
        <v>19</v>
      </c>
      <c r="K159">
        <v>19</v>
      </c>
    </row>
    <row r="160" spans="1:11" x14ac:dyDescent="0.25">
      <c r="A160" t="s">
        <v>105</v>
      </c>
      <c r="B160" t="s">
        <v>61</v>
      </c>
      <c r="C160">
        <v>150</v>
      </c>
      <c r="D160">
        <v>75</v>
      </c>
      <c r="K160">
        <v>75</v>
      </c>
    </row>
    <row r="161" spans="1:12" x14ac:dyDescent="0.25">
      <c r="A161" t="s">
        <v>105</v>
      </c>
      <c r="B161" t="s">
        <v>63</v>
      </c>
      <c r="C161">
        <v>340</v>
      </c>
      <c r="D161">
        <v>28</v>
      </c>
      <c r="K161">
        <v>28</v>
      </c>
    </row>
    <row r="162" spans="1:12" x14ac:dyDescent="0.25">
      <c r="A162" t="s">
        <v>105</v>
      </c>
      <c r="B162" t="s">
        <v>64</v>
      </c>
      <c r="C162">
        <v>250</v>
      </c>
      <c r="D162">
        <v>65</v>
      </c>
      <c r="K162">
        <v>65</v>
      </c>
    </row>
    <row r="163" spans="1:12" x14ac:dyDescent="0.25">
      <c r="A163" t="s">
        <v>105</v>
      </c>
      <c r="B163" t="s">
        <v>126</v>
      </c>
      <c r="C163">
        <v>10</v>
      </c>
      <c r="D163">
        <v>0</v>
      </c>
      <c r="K163">
        <v>0</v>
      </c>
    </row>
    <row r="164" spans="1:12" x14ac:dyDescent="0.25">
      <c r="A164" t="s">
        <v>105</v>
      </c>
      <c r="B164" t="s">
        <v>66</v>
      </c>
      <c r="C164">
        <v>0</v>
      </c>
      <c r="D164">
        <v>10</v>
      </c>
      <c r="K164">
        <v>10</v>
      </c>
    </row>
    <row r="165" spans="1:12" x14ac:dyDescent="0.25">
      <c r="A165" t="s">
        <v>107</v>
      </c>
      <c r="B165" t="s">
        <v>108</v>
      </c>
      <c r="C165">
        <v>650</v>
      </c>
      <c r="D165">
        <v>225</v>
      </c>
      <c r="L165">
        <v>225</v>
      </c>
    </row>
    <row r="166" spans="1:12" x14ac:dyDescent="0.25">
      <c r="A166" t="s">
        <v>107</v>
      </c>
      <c r="B166" t="s">
        <v>109</v>
      </c>
      <c r="C166">
        <v>640</v>
      </c>
      <c r="D166">
        <v>0</v>
      </c>
      <c r="L166">
        <v>0</v>
      </c>
    </row>
    <row r="167" spans="1:12" x14ac:dyDescent="0.25">
      <c r="A167" t="s">
        <v>107</v>
      </c>
      <c r="B167" t="s">
        <v>68</v>
      </c>
      <c r="C167">
        <v>520</v>
      </c>
      <c r="D167">
        <v>104</v>
      </c>
      <c r="L167">
        <v>104</v>
      </c>
    </row>
    <row r="169" spans="1:12" s="8" customFormat="1" x14ac:dyDescent="0.25">
      <c r="A169" s="9" t="s">
        <v>136</v>
      </c>
      <c r="B169" s="9"/>
    </row>
    <row r="170" spans="1:12" x14ac:dyDescent="0.25">
      <c r="A170" t="s">
        <v>116</v>
      </c>
      <c r="B170" t="s">
        <v>90</v>
      </c>
      <c r="C170" t="s">
        <v>134</v>
      </c>
      <c r="D170" t="s">
        <v>130</v>
      </c>
      <c r="E170" t="s">
        <v>117</v>
      </c>
      <c r="F170" t="s">
        <v>119</v>
      </c>
      <c r="G170" t="s">
        <v>120</v>
      </c>
      <c r="H170" t="s">
        <v>121</v>
      </c>
      <c r="I170" t="s">
        <v>122</v>
      </c>
      <c r="J170" t="s">
        <v>123</v>
      </c>
    </row>
    <row r="171" spans="1:12" x14ac:dyDescent="0.25">
      <c r="A171" t="s">
        <v>91</v>
      </c>
      <c r="B171" t="s">
        <v>4</v>
      </c>
      <c r="C171">
        <v>70</v>
      </c>
      <c r="D171">
        <v>8</v>
      </c>
      <c r="E171">
        <v>8</v>
      </c>
    </row>
    <row r="172" spans="1:12" x14ac:dyDescent="0.25">
      <c r="A172" t="s">
        <v>91</v>
      </c>
      <c r="B172" t="s">
        <v>5</v>
      </c>
      <c r="C172">
        <v>71</v>
      </c>
      <c r="D172">
        <v>0</v>
      </c>
      <c r="E172">
        <v>0</v>
      </c>
    </row>
    <row r="173" spans="1:12" x14ac:dyDescent="0.25">
      <c r="A173" t="s">
        <v>94</v>
      </c>
      <c r="B173" t="s">
        <v>27</v>
      </c>
      <c r="C173">
        <v>78</v>
      </c>
      <c r="D173">
        <v>110</v>
      </c>
      <c r="F173">
        <v>110</v>
      </c>
    </row>
    <row r="174" spans="1:12" x14ac:dyDescent="0.25">
      <c r="A174" t="s">
        <v>94</v>
      </c>
      <c r="B174" t="s">
        <v>31</v>
      </c>
      <c r="C174">
        <v>84</v>
      </c>
      <c r="D174">
        <v>131</v>
      </c>
      <c r="F174">
        <v>131</v>
      </c>
    </row>
    <row r="175" spans="1:12" x14ac:dyDescent="0.25">
      <c r="A175" t="s">
        <v>94</v>
      </c>
      <c r="B175" t="s">
        <v>95</v>
      </c>
      <c r="C175">
        <v>75</v>
      </c>
      <c r="D175">
        <v>570</v>
      </c>
      <c r="F175">
        <v>570</v>
      </c>
    </row>
    <row r="176" spans="1:12" x14ac:dyDescent="0.25">
      <c r="A176" t="s">
        <v>94</v>
      </c>
      <c r="B176" t="s">
        <v>35</v>
      </c>
      <c r="C176">
        <v>80</v>
      </c>
      <c r="D176">
        <v>123</v>
      </c>
      <c r="F176">
        <v>123</v>
      </c>
    </row>
    <row r="177" spans="1:9" x14ac:dyDescent="0.25">
      <c r="A177" t="s">
        <v>94</v>
      </c>
      <c r="B177" t="s">
        <v>97</v>
      </c>
      <c r="C177">
        <v>82</v>
      </c>
      <c r="D177">
        <v>5</v>
      </c>
      <c r="F177">
        <v>5</v>
      </c>
    </row>
    <row r="178" spans="1:9" x14ac:dyDescent="0.25">
      <c r="A178" t="s">
        <v>98</v>
      </c>
      <c r="B178" t="s">
        <v>37</v>
      </c>
      <c r="C178">
        <v>62</v>
      </c>
      <c r="D178">
        <v>46</v>
      </c>
      <c r="G178">
        <v>46</v>
      </c>
    </row>
    <row r="179" spans="1:9" x14ac:dyDescent="0.25">
      <c r="A179" t="s">
        <v>98</v>
      </c>
      <c r="B179" t="s">
        <v>99</v>
      </c>
      <c r="C179">
        <v>69</v>
      </c>
      <c r="D179">
        <v>0</v>
      </c>
      <c r="G179">
        <v>0</v>
      </c>
    </row>
    <row r="180" spans="1:9" x14ac:dyDescent="0.25">
      <c r="A180" t="s">
        <v>98</v>
      </c>
      <c r="B180" t="s">
        <v>38</v>
      </c>
      <c r="C180">
        <v>58</v>
      </c>
      <c r="D180">
        <v>0</v>
      </c>
      <c r="G180">
        <v>0</v>
      </c>
    </row>
    <row r="181" spans="1:9" x14ac:dyDescent="0.25">
      <c r="A181" t="s">
        <v>98</v>
      </c>
      <c r="B181" t="s">
        <v>43</v>
      </c>
      <c r="C181">
        <v>64</v>
      </c>
      <c r="D181">
        <v>0</v>
      </c>
      <c r="G181">
        <v>0</v>
      </c>
    </row>
    <row r="182" spans="1:9" x14ac:dyDescent="0.25">
      <c r="A182" t="s">
        <v>98</v>
      </c>
      <c r="B182" t="s">
        <v>45</v>
      </c>
      <c r="C182">
        <v>76</v>
      </c>
      <c r="D182">
        <v>0</v>
      </c>
      <c r="G182">
        <v>0</v>
      </c>
    </row>
    <row r="183" spans="1:9" x14ac:dyDescent="0.25">
      <c r="A183" t="s">
        <v>98</v>
      </c>
      <c r="B183" t="s">
        <v>46</v>
      </c>
      <c r="C183">
        <v>65</v>
      </c>
      <c r="D183">
        <v>61</v>
      </c>
      <c r="G183">
        <v>61</v>
      </c>
    </row>
    <row r="184" spans="1:9" x14ac:dyDescent="0.25">
      <c r="A184" t="s">
        <v>98</v>
      </c>
      <c r="B184" t="s">
        <v>47</v>
      </c>
      <c r="C184">
        <v>65</v>
      </c>
      <c r="D184">
        <v>5</v>
      </c>
      <c r="G184">
        <v>5</v>
      </c>
    </row>
    <row r="185" spans="1:9" x14ac:dyDescent="0.25">
      <c r="A185" t="s">
        <v>100</v>
      </c>
      <c r="B185" t="s">
        <v>49</v>
      </c>
      <c r="C185">
        <v>72</v>
      </c>
      <c r="D185">
        <v>30</v>
      </c>
      <c r="H185">
        <v>30</v>
      </c>
    </row>
    <row r="186" spans="1:9" x14ac:dyDescent="0.25">
      <c r="A186" t="s">
        <v>100</v>
      </c>
      <c r="B186" t="s">
        <v>50</v>
      </c>
      <c r="C186">
        <v>82</v>
      </c>
      <c r="D186">
        <v>4</v>
      </c>
      <c r="H186">
        <v>4</v>
      </c>
    </row>
    <row r="187" spans="1:9" x14ac:dyDescent="0.25">
      <c r="A187" t="s">
        <v>100</v>
      </c>
      <c r="B187" t="s">
        <v>102</v>
      </c>
      <c r="C187">
        <v>77</v>
      </c>
      <c r="D187">
        <v>12</v>
      </c>
      <c r="H187">
        <v>12</v>
      </c>
    </row>
    <row r="188" spans="1:9" x14ac:dyDescent="0.25">
      <c r="A188" t="s">
        <v>100</v>
      </c>
      <c r="B188" t="s">
        <v>104</v>
      </c>
      <c r="C188">
        <v>76</v>
      </c>
      <c r="D188">
        <v>10</v>
      </c>
      <c r="H188">
        <v>10</v>
      </c>
    </row>
    <row r="189" spans="1:9" x14ac:dyDescent="0.25">
      <c r="A189" t="s">
        <v>100</v>
      </c>
      <c r="B189" t="s">
        <v>53</v>
      </c>
      <c r="C189">
        <v>82</v>
      </c>
      <c r="D189">
        <v>0</v>
      </c>
      <c r="H189">
        <v>0</v>
      </c>
    </row>
    <row r="190" spans="1:9" x14ac:dyDescent="0.25">
      <c r="A190" t="s">
        <v>100</v>
      </c>
      <c r="B190" t="s">
        <v>54</v>
      </c>
      <c r="C190">
        <v>68</v>
      </c>
      <c r="D190">
        <v>48</v>
      </c>
      <c r="H190">
        <v>48</v>
      </c>
    </row>
    <row r="191" spans="1:9" x14ac:dyDescent="0.25">
      <c r="A191" t="s">
        <v>105</v>
      </c>
      <c r="B191" t="s">
        <v>56</v>
      </c>
      <c r="C191">
        <v>70</v>
      </c>
      <c r="D191">
        <v>24</v>
      </c>
      <c r="I191">
        <v>24</v>
      </c>
    </row>
    <row r="192" spans="1:9" x14ac:dyDescent="0.25">
      <c r="A192" t="s">
        <v>105</v>
      </c>
      <c r="B192" t="s">
        <v>57</v>
      </c>
      <c r="C192">
        <v>80</v>
      </c>
      <c r="D192">
        <v>19</v>
      </c>
      <c r="I192">
        <v>19</v>
      </c>
    </row>
    <row r="193" spans="1:10" x14ac:dyDescent="0.25">
      <c r="A193" t="s">
        <v>105</v>
      </c>
      <c r="B193" t="s">
        <v>61</v>
      </c>
      <c r="C193">
        <v>76</v>
      </c>
      <c r="D193">
        <v>75</v>
      </c>
      <c r="I193">
        <v>75</v>
      </c>
    </row>
    <row r="194" spans="1:10" x14ac:dyDescent="0.25">
      <c r="A194" t="s">
        <v>105</v>
      </c>
      <c r="B194" t="s">
        <v>63</v>
      </c>
      <c r="C194">
        <v>76</v>
      </c>
      <c r="D194">
        <v>28</v>
      </c>
      <c r="I194">
        <v>28</v>
      </c>
    </row>
    <row r="195" spans="1:10" x14ac:dyDescent="0.25">
      <c r="A195" t="s">
        <v>105</v>
      </c>
      <c r="B195" t="s">
        <v>64</v>
      </c>
      <c r="C195">
        <v>78</v>
      </c>
      <c r="D195">
        <v>65</v>
      </c>
      <c r="I195">
        <v>65</v>
      </c>
    </row>
    <row r="196" spans="1:10" x14ac:dyDescent="0.25">
      <c r="A196" t="s">
        <v>107</v>
      </c>
      <c r="B196" t="s">
        <v>108</v>
      </c>
      <c r="C196">
        <v>78</v>
      </c>
      <c r="D196">
        <v>225</v>
      </c>
      <c r="J196">
        <v>225</v>
      </c>
    </row>
    <row r="197" spans="1:10" x14ac:dyDescent="0.25">
      <c r="A197" t="s">
        <v>107</v>
      </c>
      <c r="B197" t="s">
        <v>109</v>
      </c>
      <c r="C197">
        <v>80</v>
      </c>
      <c r="D197">
        <v>0</v>
      </c>
      <c r="J197">
        <v>0</v>
      </c>
    </row>
    <row r="198" spans="1:10" x14ac:dyDescent="0.25">
      <c r="A198" t="s">
        <v>107</v>
      </c>
      <c r="B198" t="s">
        <v>68</v>
      </c>
      <c r="C198">
        <v>83</v>
      </c>
      <c r="D198">
        <v>104</v>
      </c>
      <c r="J198">
        <v>104</v>
      </c>
    </row>
    <row r="200" spans="1:10" s="8" customFormat="1" x14ac:dyDescent="0.25">
      <c r="A200" s="9" t="s">
        <v>207</v>
      </c>
      <c r="B200" s="9"/>
    </row>
    <row r="201" spans="1:10" x14ac:dyDescent="0.25">
      <c r="A201" t="s">
        <v>116</v>
      </c>
      <c r="B201" t="s">
        <v>90</v>
      </c>
      <c r="C201" t="s">
        <v>111</v>
      </c>
      <c r="D201" t="s">
        <v>192</v>
      </c>
      <c r="E201" t="s">
        <v>200</v>
      </c>
      <c r="F201" t="s">
        <v>201</v>
      </c>
      <c r="G201" t="s">
        <v>202</v>
      </c>
    </row>
    <row r="202" spans="1:10" x14ac:dyDescent="0.25">
      <c r="A202" t="s">
        <v>93</v>
      </c>
      <c r="B202" t="s">
        <v>9</v>
      </c>
      <c r="C202">
        <v>0</v>
      </c>
      <c r="D202">
        <v>87</v>
      </c>
      <c r="E202">
        <v>687</v>
      </c>
      <c r="F202">
        <v>52</v>
      </c>
      <c r="G202" s="35">
        <v>7.5691411935953425</v>
      </c>
    </row>
    <row r="203" spans="1:10" x14ac:dyDescent="0.25">
      <c r="A203" t="s">
        <v>93</v>
      </c>
      <c r="B203" t="s">
        <v>10</v>
      </c>
      <c r="C203">
        <v>30</v>
      </c>
      <c r="D203">
        <v>83</v>
      </c>
      <c r="E203">
        <v>799</v>
      </c>
      <c r="F203">
        <v>61</v>
      </c>
      <c r="G203" s="35">
        <v>7.6345431789737166</v>
      </c>
    </row>
    <row r="204" spans="1:10" x14ac:dyDescent="0.25">
      <c r="A204" t="s">
        <v>93</v>
      </c>
      <c r="B204" t="s">
        <v>18</v>
      </c>
      <c r="C204">
        <v>0</v>
      </c>
      <c r="D204">
        <v>85</v>
      </c>
      <c r="E204">
        <v>1381</v>
      </c>
      <c r="F204">
        <v>184</v>
      </c>
      <c r="G204" s="35">
        <v>13.323678493845041</v>
      </c>
    </row>
    <row r="205" spans="1:10" x14ac:dyDescent="0.25">
      <c r="A205" t="s">
        <v>93</v>
      </c>
      <c r="B205" t="s">
        <v>20</v>
      </c>
      <c r="C205">
        <v>144</v>
      </c>
      <c r="D205">
        <v>89</v>
      </c>
      <c r="E205">
        <v>884</v>
      </c>
      <c r="F205">
        <v>171</v>
      </c>
      <c r="G205" s="35">
        <v>19.343891402714934</v>
      </c>
    </row>
    <row r="206" spans="1:10" x14ac:dyDescent="0.25">
      <c r="A206" t="s">
        <v>93</v>
      </c>
      <c r="B206" t="s">
        <v>15</v>
      </c>
      <c r="C206">
        <v>0</v>
      </c>
      <c r="D206">
        <v>72</v>
      </c>
      <c r="E206">
        <v>347</v>
      </c>
      <c r="F206">
        <v>54</v>
      </c>
      <c r="G206" s="35">
        <v>15.561959654178676</v>
      </c>
    </row>
    <row r="207" spans="1:10" x14ac:dyDescent="0.25">
      <c r="A207" t="s">
        <v>93</v>
      </c>
      <c r="B207" t="s">
        <v>22</v>
      </c>
      <c r="C207">
        <v>25</v>
      </c>
      <c r="D207">
        <v>84</v>
      </c>
      <c r="E207">
        <v>337</v>
      </c>
      <c r="F207">
        <v>33</v>
      </c>
      <c r="G207" s="35">
        <v>9.792284866468842</v>
      </c>
    </row>
    <row r="208" spans="1:10" x14ac:dyDescent="0.25">
      <c r="A208" t="s">
        <v>93</v>
      </c>
      <c r="B208" t="s">
        <v>23</v>
      </c>
      <c r="C208">
        <v>0</v>
      </c>
      <c r="D208">
        <v>89</v>
      </c>
      <c r="E208">
        <v>645</v>
      </c>
      <c r="F208">
        <v>68</v>
      </c>
      <c r="G208" s="35">
        <v>10.542635658914728</v>
      </c>
    </row>
    <row r="209" spans="1:7" x14ac:dyDescent="0.25">
      <c r="A209" t="s">
        <v>93</v>
      </c>
      <c r="B209" t="s">
        <v>25</v>
      </c>
      <c r="C209">
        <v>147</v>
      </c>
      <c r="D209">
        <v>86</v>
      </c>
      <c r="E209">
        <v>491</v>
      </c>
      <c r="F209">
        <v>61</v>
      </c>
      <c r="G209" s="35">
        <v>12.423625254582484</v>
      </c>
    </row>
    <row r="210" spans="1:7" x14ac:dyDescent="0.25">
      <c r="A210" t="s">
        <v>94</v>
      </c>
      <c r="B210" t="s">
        <v>26</v>
      </c>
      <c r="C210">
        <v>20</v>
      </c>
      <c r="D210">
        <v>87</v>
      </c>
      <c r="E210">
        <v>914</v>
      </c>
      <c r="F210">
        <v>174</v>
      </c>
      <c r="G210" s="35">
        <v>19.037199124726477</v>
      </c>
    </row>
    <row r="211" spans="1:7" x14ac:dyDescent="0.25">
      <c r="A211" t="s">
        <v>94</v>
      </c>
      <c r="B211" t="s">
        <v>27</v>
      </c>
      <c r="C211">
        <v>60</v>
      </c>
      <c r="D211">
        <v>89</v>
      </c>
      <c r="E211">
        <v>1681</v>
      </c>
      <c r="F211">
        <v>295</v>
      </c>
      <c r="G211" s="35">
        <v>17.549077929803687</v>
      </c>
    </row>
    <row r="212" spans="1:7" x14ac:dyDescent="0.25">
      <c r="A212" t="s">
        <v>94</v>
      </c>
      <c r="B212" t="s">
        <v>28</v>
      </c>
      <c r="C212">
        <v>394</v>
      </c>
      <c r="D212">
        <v>84</v>
      </c>
      <c r="E212">
        <v>1775</v>
      </c>
      <c r="F212">
        <v>333</v>
      </c>
      <c r="G212" s="35">
        <v>18.760563380281688</v>
      </c>
    </row>
    <row r="213" spans="1:7" x14ac:dyDescent="0.25">
      <c r="A213" t="s">
        <v>94</v>
      </c>
      <c r="B213" t="s">
        <v>30</v>
      </c>
      <c r="C213">
        <v>15</v>
      </c>
      <c r="D213">
        <v>88</v>
      </c>
      <c r="E213">
        <v>1387</v>
      </c>
      <c r="F213">
        <v>217</v>
      </c>
      <c r="G213" s="35">
        <v>15.645277577505407</v>
      </c>
    </row>
    <row r="214" spans="1:7" x14ac:dyDescent="0.25">
      <c r="A214" t="s">
        <v>94</v>
      </c>
      <c r="B214" t="s">
        <v>31</v>
      </c>
      <c r="C214">
        <v>308</v>
      </c>
      <c r="D214">
        <v>86</v>
      </c>
      <c r="E214">
        <v>1549</v>
      </c>
      <c r="F214">
        <v>253</v>
      </c>
      <c r="G214" s="35">
        <v>16.333118140735959</v>
      </c>
    </row>
    <row r="215" spans="1:7" x14ac:dyDescent="0.25">
      <c r="A215" t="s">
        <v>94</v>
      </c>
      <c r="B215" t="s">
        <v>33</v>
      </c>
      <c r="C215">
        <v>10</v>
      </c>
      <c r="D215">
        <v>63</v>
      </c>
      <c r="E215">
        <v>1413</v>
      </c>
      <c r="F215">
        <v>199</v>
      </c>
      <c r="G215" s="35">
        <v>14.08351026185421</v>
      </c>
    </row>
    <row r="216" spans="1:7" x14ac:dyDescent="0.25">
      <c r="A216" t="s">
        <v>94</v>
      </c>
      <c r="B216" t="s">
        <v>95</v>
      </c>
      <c r="C216">
        <v>45</v>
      </c>
      <c r="D216">
        <v>85</v>
      </c>
      <c r="E216">
        <v>797</v>
      </c>
      <c r="F216">
        <v>111</v>
      </c>
      <c r="G216" s="35">
        <v>13.927227101631118</v>
      </c>
    </row>
    <row r="217" spans="1:7" x14ac:dyDescent="0.25">
      <c r="A217" t="s">
        <v>94</v>
      </c>
      <c r="B217" t="s">
        <v>34</v>
      </c>
      <c r="C217">
        <v>11</v>
      </c>
      <c r="D217">
        <v>89</v>
      </c>
      <c r="E217">
        <v>1030</v>
      </c>
      <c r="F217">
        <v>219</v>
      </c>
      <c r="G217" s="35">
        <v>21.262135922330096</v>
      </c>
    </row>
    <row r="218" spans="1:7" ht="19.5" customHeight="1" x14ac:dyDescent="0.25">
      <c r="A218" t="s">
        <v>94</v>
      </c>
      <c r="B218" t="s">
        <v>97</v>
      </c>
      <c r="C218">
        <v>75</v>
      </c>
      <c r="D218">
        <v>90</v>
      </c>
      <c r="E218">
        <v>903</v>
      </c>
      <c r="F218">
        <v>166</v>
      </c>
      <c r="G218" s="35">
        <v>18.383167220376524</v>
      </c>
    </row>
    <row r="219" spans="1:7" x14ac:dyDescent="0.25">
      <c r="A219" t="s">
        <v>98</v>
      </c>
      <c r="B219" t="s">
        <v>42</v>
      </c>
      <c r="C219">
        <v>64</v>
      </c>
      <c r="D219">
        <v>75</v>
      </c>
      <c r="E219">
        <v>857</v>
      </c>
      <c r="F219">
        <v>61</v>
      </c>
      <c r="G219" s="35">
        <v>7.1178529754959152</v>
      </c>
    </row>
    <row r="220" spans="1:7" x14ac:dyDescent="0.25">
      <c r="A220" t="s">
        <v>98</v>
      </c>
      <c r="B220" t="s">
        <v>36</v>
      </c>
      <c r="C220">
        <v>0</v>
      </c>
      <c r="D220">
        <v>79</v>
      </c>
      <c r="E220">
        <v>659</v>
      </c>
      <c r="F220">
        <v>42</v>
      </c>
      <c r="G220" s="35">
        <v>6.3732928679817906</v>
      </c>
    </row>
    <row r="221" spans="1:7" x14ac:dyDescent="0.25">
      <c r="A221" t="s">
        <v>100</v>
      </c>
      <c r="B221" t="s">
        <v>49</v>
      </c>
      <c r="C221">
        <v>0</v>
      </c>
      <c r="D221">
        <v>73</v>
      </c>
      <c r="E221">
        <v>633</v>
      </c>
      <c r="F221">
        <v>65</v>
      </c>
      <c r="G221" s="35">
        <v>10.268562401263823</v>
      </c>
    </row>
    <row r="222" spans="1:7" x14ac:dyDescent="0.25">
      <c r="A222" t="s">
        <v>100</v>
      </c>
      <c r="B222" t="s">
        <v>50</v>
      </c>
      <c r="C222">
        <v>0</v>
      </c>
      <c r="D222">
        <v>86</v>
      </c>
      <c r="E222">
        <v>604</v>
      </c>
      <c r="F222">
        <v>83</v>
      </c>
      <c r="G222" s="35">
        <v>13.741721854304636</v>
      </c>
    </row>
    <row r="223" spans="1:7" x14ac:dyDescent="0.25">
      <c r="A223" t="s">
        <v>100</v>
      </c>
      <c r="B223" t="s">
        <v>51</v>
      </c>
      <c r="C223">
        <v>0</v>
      </c>
      <c r="D223">
        <v>85</v>
      </c>
      <c r="E223">
        <v>615</v>
      </c>
      <c r="F223">
        <v>97</v>
      </c>
      <c r="G223" s="35">
        <v>15.772357723577235</v>
      </c>
    </row>
    <row r="224" spans="1:7" x14ac:dyDescent="0.25">
      <c r="A224" t="s">
        <v>100</v>
      </c>
      <c r="B224" t="s">
        <v>101</v>
      </c>
      <c r="C224">
        <v>0</v>
      </c>
      <c r="D224">
        <v>85</v>
      </c>
      <c r="E224">
        <v>814</v>
      </c>
      <c r="F224">
        <v>110</v>
      </c>
      <c r="G224" s="35">
        <v>13.513513513513514</v>
      </c>
    </row>
    <row r="225" spans="1:7" x14ac:dyDescent="0.25">
      <c r="A225" t="s">
        <v>100</v>
      </c>
      <c r="B225" t="s">
        <v>102</v>
      </c>
      <c r="C225">
        <v>87</v>
      </c>
      <c r="D225">
        <v>90</v>
      </c>
      <c r="E225">
        <v>737</v>
      </c>
      <c r="F225">
        <v>124</v>
      </c>
      <c r="G225" s="35">
        <v>16.824966078697422</v>
      </c>
    </row>
    <row r="226" spans="1:7" x14ac:dyDescent="0.25">
      <c r="A226" t="s">
        <v>100</v>
      </c>
      <c r="B226" t="s">
        <v>52</v>
      </c>
      <c r="C226">
        <v>10</v>
      </c>
      <c r="D226">
        <v>82</v>
      </c>
      <c r="E226">
        <v>1620</v>
      </c>
      <c r="F226">
        <v>123</v>
      </c>
      <c r="G226" s="35">
        <v>7.5925925925925926</v>
      </c>
    </row>
    <row r="227" spans="1:7" x14ac:dyDescent="0.25">
      <c r="A227" t="s">
        <v>100</v>
      </c>
      <c r="B227" t="s">
        <v>103</v>
      </c>
      <c r="C227">
        <v>0</v>
      </c>
      <c r="D227">
        <v>87</v>
      </c>
      <c r="E227">
        <v>2184</v>
      </c>
      <c r="F227">
        <v>277</v>
      </c>
      <c r="G227" s="35">
        <v>12.683150183150182</v>
      </c>
    </row>
    <row r="228" spans="1:7" x14ac:dyDescent="0.25">
      <c r="A228" t="s">
        <v>100</v>
      </c>
      <c r="B228" t="s">
        <v>104</v>
      </c>
      <c r="C228">
        <v>10</v>
      </c>
      <c r="D228">
        <v>81</v>
      </c>
      <c r="E228">
        <v>1290</v>
      </c>
      <c r="F228">
        <v>191</v>
      </c>
      <c r="G228" s="35">
        <v>14.806201550387597</v>
      </c>
    </row>
    <row r="229" spans="1:7" x14ac:dyDescent="0.25">
      <c r="A229" t="s">
        <v>105</v>
      </c>
      <c r="B229" t="s">
        <v>60</v>
      </c>
      <c r="C229">
        <v>93</v>
      </c>
      <c r="D229">
        <v>75</v>
      </c>
      <c r="E229">
        <v>1184</v>
      </c>
      <c r="F229">
        <v>131</v>
      </c>
      <c r="G229" s="35">
        <v>11.064189189189189</v>
      </c>
    </row>
    <row r="230" spans="1:7" x14ac:dyDescent="0.25">
      <c r="A230" t="s">
        <v>105</v>
      </c>
      <c r="B230" t="s">
        <v>61</v>
      </c>
      <c r="C230">
        <v>0</v>
      </c>
      <c r="D230">
        <v>85</v>
      </c>
      <c r="E230">
        <v>860</v>
      </c>
      <c r="F230">
        <v>121</v>
      </c>
      <c r="G230" s="35">
        <v>14.069767441860465</v>
      </c>
    </row>
    <row r="231" spans="1:7" x14ac:dyDescent="0.25">
      <c r="A231" t="s">
        <v>105</v>
      </c>
      <c r="B231" t="s">
        <v>65</v>
      </c>
      <c r="C231">
        <v>139</v>
      </c>
      <c r="D231">
        <v>86</v>
      </c>
      <c r="E231">
        <v>1457</v>
      </c>
      <c r="F231">
        <v>268</v>
      </c>
      <c r="G231" s="35">
        <v>18.393960192175705</v>
      </c>
    </row>
    <row r="232" spans="1:7" x14ac:dyDescent="0.25">
      <c r="A232" t="s">
        <v>105</v>
      </c>
      <c r="B232" t="s">
        <v>56</v>
      </c>
      <c r="C232">
        <v>50</v>
      </c>
      <c r="D232">
        <v>85</v>
      </c>
      <c r="E232">
        <v>914</v>
      </c>
      <c r="F232">
        <v>88</v>
      </c>
      <c r="G232" s="35">
        <v>9.62800875273523</v>
      </c>
    </row>
    <row r="233" spans="1:7" x14ac:dyDescent="0.25">
      <c r="A233" t="s">
        <v>105</v>
      </c>
      <c r="B233" t="s">
        <v>57</v>
      </c>
      <c r="C233">
        <v>13</v>
      </c>
      <c r="D233">
        <v>90</v>
      </c>
      <c r="E233">
        <v>674</v>
      </c>
      <c r="F233">
        <v>84</v>
      </c>
      <c r="G233" s="35">
        <v>12.462908011869436</v>
      </c>
    </row>
    <row r="234" spans="1:7" x14ac:dyDescent="0.25">
      <c r="A234" t="s">
        <v>105</v>
      </c>
      <c r="B234" t="s">
        <v>63</v>
      </c>
      <c r="C234">
        <v>271</v>
      </c>
      <c r="D234">
        <v>90</v>
      </c>
      <c r="E234">
        <v>1477</v>
      </c>
      <c r="F234">
        <v>270</v>
      </c>
      <c r="G234" s="35">
        <v>18.280297901150984</v>
      </c>
    </row>
    <row r="235" spans="1:7" x14ac:dyDescent="0.25">
      <c r="A235" t="s">
        <v>105</v>
      </c>
      <c r="B235" t="s">
        <v>64</v>
      </c>
      <c r="C235">
        <v>324</v>
      </c>
      <c r="D235">
        <v>84</v>
      </c>
      <c r="E235">
        <v>863</v>
      </c>
      <c r="F235">
        <v>132</v>
      </c>
      <c r="G235" s="35">
        <v>15.295480880648899</v>
      </c>
    </row>
    <row r="236" spans="1:7" x14ac:dyDescent="0.25">
      <c r="A236" t="s">
        <v>107</v>
      </c>
      <c r="B236" t="s">
        <v>108</v>
      </c>
      <c r="C236">
        <v>115</v>
      </c>
      <c r="D236">
        <v>90</v>
      </c>
      <c r="E236">
        <v>2041</v>
      </c>
      <c r="F236">
        <v>330</v>
      </c>
      <c r="G236" s="35">
        <v>16.16854483096521</v>
      </c>
    </row>
    <row r="237" spans="1:7" x14ac:dyDescent="0.25">
      <c r="A237" t="s">
        <v>107</v>
      </c>
      <c r="B237" t="s">
        <v>109</v>
      </c>
      <c r="C237">
        <v>355</v>
      </c>
      <c r="D237">
        <v>90</v>
      </c>
      <c r="E237">
        <v>2775</v>
      </c>
      <c r="F237">
        <v>368</v>
      </c>
      <c r="G237" s="35">
        <v>13.261261261261263</v>
      </c>
    </row>
    <row r="238" spans="1:7" x14ac:dyDescent="0.25">
      <c r="A238" t="s">
        <v>107</v>
      </c>
      <c r="B238" t="s">
        <v>68</v>
      </c>
      <c r="C238">
        <v>127</v>
      </c>
      <c r="D238">
        <v>90</v>
      </c>
      <c r="E238">
        <v>1752</v>
      </c>
      <c r="F238">
        <v>248</v>
      </c>
      <c r="G238" s="35">
        <v>14.15525114155251</v>
      </c>
    </row>
    <row r="239" spans="1:7" x14ac:dyDescent="0.25">
      <c r="A239" t="s">
        <v>107</v>
      </c>
      <c r="B239" t="s">
        <v>69</v>
      </c>
      <c r="C239">
        <v>78</v>
      </c>
      <c r="D239">
        <v>88</v>
      </c>
      <c r="E239">
        <v>979</v>
      </c>
      <c r="F239">
        <v>93</v>
      </c>
      <c r="G239" s="35">
        <v>9.4994892747701734</v>
      </c>
    </row>
    <row r="241" spans="1:7" s="8" customFormat="1" x14ac:dyDescent="0.25">
      <c r="A241" s="9" t="s">
        <v>208</v>
      </c>
      <c r="B241" s="9"/>
    </row>
    <row r="242" spans="1:7" x14ac:dyDescent="0.25">
      <c r="A242" t="s">
        <v>116</v>
      </c>
      <c r="B242" t="s">
        <v>90</v>
      </c>
      <c r="C242" t="s">
        <v>130</v>
      </c>
      <c r="D242" t="s">
        <v>134</v>
      </c>
      <c r="E242" t="s">
        <v>200</v>
      </c>
      <c r="F242" t="s">
        <v>201</v>
      </c>
      <c r="G242" t="s">
        <v>202</v>
      </c>
    </row>
    <row r="243" spans="1:7" x14ac:dyDescent="0.25">
      <c r="A243" t="s">
        <v>91</v>
      </c>
      <c r="B243" t="s">
        <v>4</v>
      </c>
      <c r="C243">
        <v>8</v>
      </c>
      <c r="D243">
        <v>70</v>
      </c>
      <c r="E243">
        <v>521</v>
      </c>
      <c r="F243">
        <v>39</v>
      </c>
      <c r="G243">
        <v>7.4856046065259116</v>
      </c>
    </row>
    <row r="244" spans="1:7" x14ac:dyDescent="0.25">
      <c r="A244" t="s">
        <v>91</v>
      </c>
      <c r="B244" t="s">
        <v>5</v>
      </c>
      <c r="C244">
        <v>0</v>
      </c>
      <c r="D244">
        <v>71</v>
      </c>
      <c r="E244">
        <v>849</v>
      </c>
      <c r="F244">
        <v>58</v>
      </c>
      <c r="G244">
        <v>6.8315665488810362</v>
      </c>
    </row>
    <row r="245" spans="1:7" x14ac:dyDescent="0.25">
      <c r="A245" t="s">
        <v>94</v>
      </c>
      <c r="B245" t="s">
        <v>27</v>
      </c>
      <c r="C245">
        <v>110</v>
      </c>
      <c r="D245">
        <v>78</v>
      </c>
      <c r="E245">
        <v>1681</v>
      </c>
      <c r="F245">
        <v>295</v>
      </c>
      <c r="G245">
        <v>17.549077929803687</v>
      </c>
    </row>
    <row r="246" spans="1:7" x14ac:dyDescent="0.25">
      <c r="A246" t="s">
        <v>94</v>
      </c>
      <c r="B246" t="s">
        <v>31</v>
      </c>
      <c r="C246">
        <v>131</v>
      </c>
      <c r="D246">
        <v>84</v>
      </c>
      <c r="E246">
        <v>1549</v>
      </c>
      <c r="F246">
        <v>253</v>
      </c>
      <c r="G246">
        <v>16.333118140735959</v>
      </c>
    </row>
    <row r="247" spans="1:7" x14ac:dyDescent="0.25">
      <c r="A247" t="s">
        <v>94</v>
      </c>
      <c r="B247" t="s">
        <v>95</v>
      </c>
      <c r="C247">
        <v>570</v>
      </c>
      <c r="D247">
        <v>75</v>
      </c>
      <c r="E247">
        <v>797</v>
      </c>
      <c r="F247">
        <v>111</v>
      </c>
      <c r="G247">
        <v>13.927227101631118</v>
      </c>
    </row>
    <row r="248" spans="1:7" x14ac:dyDescent="0.25">
      <c r="A248" t="s">
        <v>94</v>
      </c>
      <c r="B248" t="s">
        <v>35</v>
      </c>
      <c r="C248">
        <v>123</v>
      </c>
      <c r="D248">
        <v>80</v>
      </c>
      <c r="E248">
        <v>583</v>
      </c>
      <c r="F248">
        <v>66</v>
      </c>
      <c r="G248">
        <v>11.320754716981133</v>
      </c>
    </row>
    <row r="249" spans="1:7" x14ac:dyDescent="0.25">
      <c r="A249" t="s">
        <v>94</v>
      </c>
      <c r="B249" t="s">
        <v>97</v>
      </c>
      <c r="C249">
        <v>5</v>
      </c>
      <c r="D249">
        <v>82</v>
      </c>
      <c r="E249">
        <v>903</v>
      </c>
      <c r="F249">
        <v>166</v>
      </c>
      <c r="G249">
        <v>18.383167220376524</v>
      </c>
    </row>
    <row r="250" spans="1:7" x14ac:dyDescent="0.25">
      <c r="A250" t="s">
        <v>98</v>
      </c>
      <c r="B250" t="s">
        <v>38</v>
      </c>
      <c r="C250">
        <v>0</v>
      </c>
      <c r="D250">
        <v>58</v>
      </c>
      <c r="E250">
        <v>694</v>
      </c>
      <c r="F250">
        <v>49</v>
      </c>
      <c r="G250">
        <v>7.0605187319884726</v>
      </c>
    </row>
    <row r="251" spans="1:7" x14ac:dyDescent="0.25">
      <c r="A251" t="s">
        <v>98</v>
      </c>
      <c r="B251" t="s">
        <v>46</v>
      </c>
      <c r="C251">
        <v>61</v>
      </c>
      <c r="D251">
        <v>65</v>
      </c>
      <c r="E251">
        <v>938</v>
      </c>
      <c r="F251">
        <v>74</v>
      </c>
      <c r="G251">
        <v>7.8891257995735611</v>
      </c>
    </row>
    <row r="252" spans="1:7" x14ac:dyDescent="0.25">
      <c r="A252" t="s">
        <v>98</v>
      </c>
      <c r="B252" t="s">
        <v>47</v>
      </c>
      <c r="C252">
        <v>5</v>
      </c>
      <c r="D252">
        <v>65</v>
      </c>
      <c r="E252">
        <v>504</v>
      </c>
      <c r="F252">
        <v>42</v>
      </c>
      <c r="G252">
        <v>8.3333333333333321</v>
      </c>
    </row>
    <row r="253" spans="1:7" x14ac:dyDescent="0.25">
      <c r="A253" t="s">
        <v>98</v>
      </c>
      <c r="B253" t="s">
        <v>37</v>
      </c>
      <c r="C253">
        <v>46</v>
      </c>
      <c r="D253">
        <v>62</v>
      </c>
      <c r="E253">
        <v>583</v>
      </c>
      <c r="F253">
        <v>40</v>
      </c>
      <c r="G253">
        <v>6.8610634648370503</v>
      </c>
    </row>
    <row r="254" spans="1:7" x14ac:dyDescent="0.25">
      <c r="A254" t="s">
        <v>98</v>
      </c>
      <c r="B254" t="s">
        <v>99</v>
      </c>
      <c r="C254">
        <v>0</v>
      </c>
      <c r="D254">
        <v>69</v>
      </c>
      <c r="E254">
        <v>542</v>
      </c>
      <c r="F254">
        <v>39</v>
      </c>
      <c r="G254">
        <v>7.195571955719557</v>
      </c>
    </row>
    <row r="255" spans="1:7" x14ac:dyDescent="0.25">
      <c r="A255" t="s">
        <v>98</v>
      </c>
      <c r="B255" t="s">
        <v>43</v>
      </c>
      <c r="C255">
        <v>0</v>
      </c>
      <c r="D255">
        <v>64</v>
      </c>
      <c r="E255">
        <v>1032</v>
      </c>
      <c r="F255">
        <v>74</v>
      </c>
      <c r="G255">
        <v>7.170542635658915</v>
      </c>
    </row>
    <row r="256" spans="1:7" x14ac:dyDescent="0.25">
      <c r="A256" t="s">
        <v>98</v>
      </c>
      <c r="B256" t="s">
        <v>45</v>
      </c>
      <c r="C256">
        <v>0</v>
      </c>
      <c r="D256">
        <v>76</v>
      </c>
      <c r="E256">
        <v>503</v>
      </c>
      <c r="F256">
        <v>32</v>
      </c>
      <c r="G256">
        <v>6.3618290258449299</v>
      </c>
    </row>
    <row r="257" spans="1:7" x14ac:dyDescent="0.25">
      <c r="A257" t="s">
        <v>100</v>
      </c>
      <c r="B257" t="s">
        <v>49</v>
      </c>
      <c r="C257">
        <v>30</v>
      </c>
      <c r="D257">
        <v>72</v>
      </c>
      <c r="E257">
        <v>633</v>
      </c>
      <c r="F257">
        <v>65</v>
      </c>
      <c r="G257">
        <v>10.268562401263823</v>
      </c>
    </row>
    <row r="258" spans="1:7" x14ac:dyDescent="0.25">
      <c r="A258" t="s">
        <v>100</v>
      </c>
      <c r="B258" t="s">
        <v>50</v>
      </c>
      <c r="C258">
        <v>4</v>
      </c>
      <c r="D258">
        <v>82</v>
      </c>
      <c r="E258">
        <v>604</v>
      </c>
      <c r="F258">
        <v>83</v>
      </c>
      <c r="G258">
        <v>13.741721854304636</v>
      </c>
    </row>
    <row r="259" spans="1:7" x14ac:dyDescent="0.25">
      <c r="A259" t="s">
        <v>100</v>
      </c>
      <c r="B259" t="s">
        <v>102</v>
      </c>
      <c r="C259">
        <v>12</v>
      </c>
      <c r="D259">
        <v>77</v>
      </c>
      <c r="E259">
        <v>737</v>
      </c>
      <c r="F259">
        <v>124</v>
      </c>
      <c r="G259">
        <v>16.824966078697422</v>
      </c>
    </row>
    <row r="260" spans="1:7" x14ac:dyDescent="0.25">
      <c r="A260" t="s">
        <v>100</v>
      </c>
      <c r="B260" t="s">
        <v>53</v>
      </c>
      <c r="C260">
        <v>0</v>
      </c>
      <c r="D260">
        <v>82</v>
      </c>
      <c r="E260">
        <v>737</v>
      </c>
      <c r="F260">
        <v>64</v>
      </c>
      <c r="G260">
        <v>8.6838534599728625</v>
      </c>
    </row>
    <row r="261" spans="1:7" x14ac:dyDescent="0.25">
      <c r="A261" t="s">
        <v>100</v>
      </c>
      <c r="B261" t="s">
        <v>54</v>
      </c>
      <c r="C261">
        <v>48</v>
      </c>
      <c r="D261">
        <v>68</v>
      </c>
      <c r="E261">
        <v>1303</v>
      </c>
      <c r="F261">
        <v>130</v>
      </c>
      <c r="G261">
        <v>9.9769762087490399</v>
      </c>
    </row>
    <row r="262" spans="1:7" x14ac:dyDescent="0.25">
      <c r="A262" t="s">
        <v>100</v>
      </c>
      <c r="B262" t="s">
        <v>104</v>
      </c>
      <c r="C262">
        <v>10</v>
      </c>
      <c r="D262">
        <v>76</v>
      </c>
      <c r="E262">
        <v>1290</v>
      </c>
      <c r="F262">
        <v>191</v>
      </c>
      <c r="G262">
        <v>14.806201550387597</v>
      </c>
    </row>
    <row r="263" spans="1:7" x14ac:dyDescent="0.25">
      <c r="A263" t="s">
        <v>105</v>
      </c>
      <c r="B263" t="s">
        <v>61</v>
      </c>
      <c r="C263">
        <v>75</v>
      </c>
      <c r="D263">
        <v>76</v>
      </c>
      <c r="E263">
        <v>860</v>
      </c>
      <c r="F263">
        <v>121</v>
      </c>
      <c r="G263">
        <v>14.069767441860465</v>
      </c>
    </row>
    <row r="264" spans="1:7" x14ac:dyDescent="0.25">
      <c r="A264" t="s">
        <v>105</v>
      </c>
      <c r="B264" t="s">
        <v>56</v>
      </c>
      <c r="C264">
        <v>24</v>
      </c>
      <c r="D264">
        <v>70</v>
      </c>
      <c r="E264">
        <v>914</v>
      </c>
      <c r="F264">
        <v>88</v>
      </c>
      <c r="G264">
        <v>9.62800875273523</v>
      </c>
    </row>
    <row r="265" spans="1:7" x14ac:dyDescent="0.25">
      <c r="A265" t="s">
        <v>105</v>
      </c>
      <c r="B265" t="s">
        <v>57</v>
      </c>
      <c r="C265">
        <v>19</v>
      </c>
      <c r="D265">
        <v>80</v>
      </c>
      <c r="E265">
        <v>674</v>
      </c>
      <c r="F265">
        <v>84</v>
      </c>
      <c r="G265">
        <v>12.462908011869436</v>
      </c>
    </row>
    <row r="266" spans="1:7" x14ac:dyDescent="0.25">
      <c r="A266" t="s">
        <v>105</v>
      </c>
      <c r="B266" t="s">
        <v>63</v>
      </c>
      <c r="C266">
        <v>28</v>
      </c>
      <c r="D266">
        <v>76</v>
      </c>
      <c r="E266">
        <v>1477</v>
      </c>
      <c r="F266">
        <v>270</v>
      </c>
      <c r="G266">
        <v>18.280297901150984</v>
      </c>
    </row>
    <row r="267" spans="1:7" x14ac:dyDescent="0.25">
      <c r="A267" t="s">
        <v>105</v>
      </c>
      <c r="B267" t="s">
        <v>64</v>
      </c>
      <c r="C267">
        <v>65</v>
      </c>
      <c r="D267">
        <v>78</v>
      </c>
      <c r="E267">
        <v>863</v>
      </c>
      <c r="F267">
        <v>132</v>
      </c>
      <c r="G267">
        <v>15.295480880648899</v>
      </c>
    </row>
    <row r="268" spans="1:7" x14ac:dyDescent="0.25">
      <c r="A268" t="s">
        <v>107</v>
      </c>
      <c r="B268" t="s">
        <v>108</v>
      </c>
      <c r="C268">
        <v>225</v>
      </c>
      <c r="D268">
        <v>78</v>
      </c>
      <c r="E268">
        <v>2041</v>
      </c>
      <c r="F268">
        <v>330</v>
      </c>
      <c r="G268">
        <v>16.16854483096521</v>
      </c>
    </row>
    <row r="269" spans="1:7" x14ac:dyDescent="0.25">
      <c r="A269" t="s">
        <v>107</v>
      </c>
      <c r="B269" t="s">
        <v>109</v>
      </c>
      <c r="C269">
        <v>0</v>
      </c>
      <c r="D269">
        <v>80</v>
      </c>
      <c r="E269">
        <v>2775</v>
      </c>
      <c r="F269">
        <v>368</v>
      </c>
      <c r="G269">
        <v>13.261261261261263</v>
      </c>
    </row>
    <row r="270" spans="1:7" x14ac:dyDescent="0.25">
      <c r="A270" t="s">
        <v>107</v>
      </c>
      <c r="B270" t="s">
        <v>68</v>
      </c>
      <c r="C270">
        <v>104</v>
      </c>
      <c r="D270">
        <v>83</v>
      </c>
      <c r="E270">
        <v>1752</v>
      </c>
      <c r="F270">
        <v>248</v>
      </c>
      <c r="G270">
        <v>14.15525114155251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Grafieken</vt:lpstr>
      </vt:variant>
      <vt:variant>
        <vt:i4>6</vt:i4>
      </vt:variant>
    </vt:vector>
  </HeadingPairs>
  <TitlesOfParts>
    <vt:vector size="10" baseType="lpstr">
      <vt:lpstr>Definities en bronnen</vt:lpstr>
      <vt:lpstr>PO coronalaptops en UPC</vt:lpstr>
      <vt:lpstr>VO coronalaptops en PC regeling</vt:lpstr>
      <vt:lpstr>data voor figuren</vt:lpstr>
      <vt:lpstr>Figuur PO-UPC aantallen</vt:lpstr>
      <vt:lpstr>Figuur PO-UPC bereik</vt:lpstr>
      <vt:lpstr>Fig PO-UPCbereik+grote gezinnen</vt:lpstr>
      <vt:lpstr>Figuur VO-PC aantallen</vt:lpstr>
      <vt:lpstr>Figuur VO-PC bereik</vt:lpstr>
      <vt:lpstr>Fig VO-PCbereik+grote gezinnen</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Hoedemaker, Renske</cp:lastModifiedBy>
  <dcterms:created xsi:type="dcterms:W3CDTF">2011-08-01T14:22:18Z</dcterms:created>
  <dcterms:modified xsi:type="dcterms:W3CDTF">2020-11-09T13:42:17Z</dcterms:modified>
</cp:coreProperties>
</file>